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lever-my.sharepoint.com/personal/olena_cheongfoo_unilever_com/Documents/5 - GTM/2024/6. FM 2024/Low Waste Menus/Menu engineering tool/"/>
    </mc:Choice>
  </mc:AlternateContent>
  <xr:revisionPtr revIDLastSave="24" documentId="13_ncr:1_{FA99C859-A46D-C24A-A08A-60A6068D705F}" xr6:coauthVersionLast="47" xr6:coauthVersionMax="47" xr10:uidLastSave="{7695AF21-7B8E-40FF-A794-A770E6A472E3}"/>
  <bookViews>
    <workbookView xWindow="-110" yWindow="-110" windowWidth="19420" windowHeight="10300" xr2:uid="{B9EDE3B5-90DF-4445-8A9B-F2270B450ACC}"/>
  </bookViews>
  <sheets>
    <sheet name="1. Basic" sheetId="1" r:id="rId1"/>
    <sheet name="2. Sales Volumes" sheetId="3" r:id="rId2"/>
    <sheet name="3. StarDog" sheetId="4" r:id="rId3"/>
    <sheet name="4. Dish Complexity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3" l="1"/>
  <c r="B25" i="3" l="1"/>
  <c r="E12" i="1" l="1"/>
  <c r="F12" i="1" s="1"/>
  <c r="E13" i="1"/>
  <c r="F13" i="1" s="1"/>
  <c r="E14" i="1"/>
  <c r="F14" i="1" s="1"/>
  <c r="I11" i="6"/>
  <c r="U11" i="6" s="1"/>
  <c r="I12" i="6"/>
  <c r="I13" i="6"/>
  <c r="U13" i="6" s="1"/>
  <c r="I14" i="6"/>
  <c r="U14" i="6" s="1"/>
  <c r="I15" i="6"/>
  <c r="U15" i="6" s="1"/>
  <c r="I16" i="6"/>
  <c r="U16" i="6" s="1"/>
  <c r="I17" i="6"/>
  <c r="I18" i="6"/>
  <c r="U18" i="6" s="1"/>
  <c r="I19" i="6"/>
  <c r="U19" i="6" s="1"/>
  <c r="I20" i="6"/>
  <c r="U20" i="6" s="1"/>
  <c r="I21" i="6"/>
  <c r="U21" i="6" s="1"/>
  <c r="I22" i="6"/>
  <c r="U22" i="6" s="1"/>
  <c r="I23" i="6"/>
  <c r="U23" i="6" s="1"/>
  <c r="I24" i="6"/>
  <c r="U24" i="6" s="1"/>
  <c r="I25" i="6"/>
  <c r="U25" i="6" s="1"/>
  <c r="I26" i="6"/>
  <c r="U26" i="6" s="1"/>
  <c r="I27" i="6"/>
  <c r="U27" i="6" s="1"/>
  <c r="I28" i="6"/>
  <c r="U28" i="6" s="1"/>
  <c r="I29" i="6"/>
  <c r="U29" i="6" s="1"/>
  <c r="I10" i="6"/>
  <c r="U10" i="6" s="1"/>
  <c r="D29" i="6"/>
  <c r="E29" i="6" s="1"/>
  <c r="C29" i="6"/>
  <c r="B29" i="6"/>
  <c r="D28" i="6"/>
  <c r="E28" i="6" s="1"/>
  <c r="C28" i="6"/>
  <c r="B28" i="6"/>
  <c r="D27" i="6"/>
  <c r="E27" i="6" s="1"/>
  <c r="C27" i="6"/>
  <c r="B27" i="6"/>
  <c r="D26" i="6"/>
  <c r="E26" i="6" s="1"/>
  <c r="C26" i="6"/>
  <c r="B26" i="6"/>
  <c r="D25" i="6"/>
  <c r="E25" i="6" s="1"/>
  <c r="C25" i="6"/>
  <c r="B25" i="6"/>
  <c r="D24" i="6"/>
  <c r="E24" i="6" s="1"/>
  <c r="C24" i="6"/>
  <c r="B24" i="6"/>
  <c r="D23" i="6"/>
  <c r="E23" i="6" s="1"/>
  <c r="C23" i="6"/>
  <c r="B23" i="6"/>
  <c r="D22" i="6"/>
  <c r="E22" i="6" s="1"/>
  <c r="C22" i="6"/>
  <c r="B22" i="6"/>
  <c r="D21" i="6"/>
  <c r="E21" i="6" s="1"/>
  <c r="C21" i="6"/>
  <c r="B21" i="6"/>
  <c r="D20" i="6"/>
  <c r="E20" i="6" s="1"/>
  <c r="C20" i="6"/>
  <c r="B20" i="6"/>
  <c r="D19" i="6"/>
  <c r="E19" i="6" s="1"/>
  <c r="C19" i="6"/>
  <c r="B19" i="6"/>
  <c r="D18" i="6"/>
  <c r="E18" i="6" s="1"/>
  <c r="C18" i="6"/>
  <c r="B18" i="6"/>
  <c r="U17" i="6"/>
  <c r="D17" i="6"/>
  <c r="E17" i="6" s="1"/>
  <c r="C17" i="6"/>
  <c r="B17" i="6"/>
  <c r="D16" i="6"/>
  <c r="E16" i="6" s="1"/>
  <c r="C16" i="6"/>
  <c r="B16" i="6"/>
  <c r="D15" i="6"/>
  <c r="E15" i="6" s="1"/>
  <c r="C15" i="6"/>
  <c r="B15" i="6"/>
  <c r="D14" i="6"/>
  <c r="E14" i="6" s="1"/>
  <c r="C14" i="6"/>
  <c r="B14" i="6"/>
  <c r="D13" i="6"/>
  <c r="E13" i="6" s="1"/>
  <c r="C13" i="6"/>
  <c r="B13" i="6"/>
  <c r="U12" i="6"/>
  <c r="D12" i="6"/>
  <c r="E12" i="6" s="1"/>
  <c r="C12" i="6"/>
  <c r="B12" i="6"/>
  <c r="D11" i="6"/>
  <c r="E11" i="6" s="1"/>
  <c r="C11" i="6"/>
  <c r="B11" i="6"/>
  <c r="D10" i="6"/>
  <c r="E10" i="6" s="1"/>
  <c r="C10" i="6"/>
  <c r="B10" i="6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L30" i="3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E22" i="1"/>
  <c r="F22" i="1" s="1"/>
  <c r="E21" i="1"/>
  <c r="H21" i="1" s="1"/>
  <c r="E20" i="1"/>
  <c r="F20" i="1" s="1"/>
  <c r="E19" i="1"/>
  <c r="H19" i="1" s="1"/>
  <c r="E18" i="1"/>
  <c r="H18" i="1" s="1"/>
  <c r="E17" i="1"/>
  <c r="H17" i="1" s="1"/>
  <c r="E16" i="1"/>
  <c r="F16" i="1" s="1"/>
  <c r="E15" i="1"/>
  <c r="H15" i="1" s="1"/>
  <c r="C12" i="3"/>
  <c r="D12" i="3"/>
  <c r="E12" i="3" s="1"/>
  <c r="C13" i="3"/>
  <c r="D13" i="3"/>
  <c r="E13" i="3" s="1"/>
  <c r="C14" i="3"/>
  <c r="D14" i="3"/>
  <c r="E14" i="3" s="1"/>
  <c r="C15" i="3"/>
  <c r="D15" i="3"/>
  <c r="E15" i="3" s="1"/>
  <c r="C16" i="3"/>
  <c r="D16" i="3"/>
  <c r="E16" i="3" s="1"/>
  <c r="C17" i="3"/>
  <c r="D17" i="3"/>
  <c r="E17" i="3" s="1"/>
  <c r="C18" i="3"/>
  <c r="D18" i="3"/>
  <c r="E18" i="3" s="1"/>
  <c r="C19" i="3"/>
  <c r="D19" i="3"/>
  <c r="E19" i="3" s="1"/>
  <c r="C20" i="3"/>
  <c r="D20" i="3"/>
  <c r="E20" i="3" s="1"/>
  <c r="C21" i="3"/>
  <c r="D21" i="3"/>
  <c r="E21" i="3" s="1"/>
  <c r="C22" i="3"/>
  <c r="D22" i="3"/>
  <c r="E22" i="3" s="1"/>
  <c r="C23" i="3"/>
  <c r="D23" i="3"/>
  <c r="E23" i="3" s="1"/>
  <c r="C24" i="3"/>
  <c r="D24" i="3"/>
  <c r="E24" i="3" s="1"/>
  <c r="C25" i="3"/>
  <c r="D25" i="3"/>
  <c r="E25" i="3" s="1"/>
  <c r="C26" i="3"/>
  <c r="D26" i="3"/>
  <c r="E26" i="3" s="1"/>
  <c r="C27" i="3"/>
  <c r="D27" i="3"/>
  <c r="E27" i="3" s="1"/>
  <c r="C28" i="3"/>
  <c r="D28" i="3"/>
  <c r="E28" i="3" s="1"/>
  <c r="C29" i="3"/>
  <c r="D29" i="3"/>
  <c r="E29" i="3" s="1"/>
  <c r="C30" i="3"/>
  <c r="D30" i="3"/>
  <c r="E30" i="3" s="1"/>
  <c r="B30" i="3"/>
  <c r="B29" i="3"/>
  <c r="B28" i="3"/>
  <c r="B27" i="3"/>
  <c r="B26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D11" i="3"/>
  <c r="E11" i="3" s="1"/>
  <c r="C11" i="3"/>
  <c r="H13" i="1" l="1"/>
  <c r="G13" i="1"/>
  <c r="I24" i="3"/>
  <c r="V24" i="3" s="1"/>
  <c r="H14" i="1"/>
  <c r="H12" i="1"/>
  <c r="G14" i="1"/>
  <c r="G12" i="1"/>
  <c r="H18" i="6"/>
  <c r="W18" i="6" s="1"/>
  <c r="G31" i="1"/>
  <c r="H22" i="6"/>
  <c r="W22" i="6" s="1"/>
  <c r="I26" i="3"/>
  <c r="V26" i="3" s="1"/>
  <c r="I18" i="3"/>
  <c r="V18" i="3" s="1"/>
  <c r="G19" i="6"/>
  <c r="H14" i="6"/>
  <c r="W14" i="6" s="1"/>
  <c r="H26" i="6"/>
  <c r="W26" i="6" s="1"/>
  <c r="L15" i="3"/>
  <c r="L23" i="3"/>
  <c r="G14" i="6"/>
  <c r="G18" i="6"/>
  <c r="G11" i="6"/>
  <c r="G27" i="6"/>
  <c r="G22" i="6"/>
  <c r="G15" i="6"/>
  <c r="G26" i="6"/>
  <c r="F10" i="6"/>
  <c r="H10" i="6"/>
  <c r="W10" i="6" s="1"/>
  <c r="F19" i="6"/>
  <c r="H19" i="6"/>
  <c r="W19" i="6" s="1"/>
  <c r="H28" i="6"/>
  <c r="W28" i="6" s="1"/>
  <c r="F28" i="6"/>
  <c r="G28" i="6"/>
  <c r="H17" i="6"/>
  <c r="W17" i="6" s="1"/>
  <c r="G17" i="6"/>
  <c r="F17" i="6"/>
  <c r="H12" i="6"/>
  <c r="W12" i="6" s="1"/>
  <c r="F12" i="6"/>
  <c r="G12" i="6"/>
  <c r="H21" i="6"/>
  <c r="W21" i="6" s="1"/>
  <c r="G21" i="6"/>
  <c r="F21" i="6"/>
  <c r="G23" i="6"/>
  <c r="H16" i="6"/>
  <c r="W16" i="6" s="1"/>
  <c r="F16" i="6"/>
  <c r="G16" i="6"/>
  <c r="F23" i="6"/>
  <c r="H23" i="6"/>
  <c r="W23" i="6" s="1"/>
  <c r="G25" i="6"/>
  <c r="H25" i="6"/>
  <c r="W25" i="6" s="1"/>
  <c r="F25" i="6"/>
  <c r="F11" i="6"/>
  <c r="H11" i="6"/>
  <c r="W11" i="6" s="1"/>
  <c r="H20" i="6"/>
  <c r="W20" i="6" s="1"/>
  <c r="F20" i="6"/>
  <c r="G20" i="6"/>
  <c r="F27" i="6"/>
  <c r="H27" i="6"/>
  <c r="W27" i="6" s="1"/>
  <c r="G13" i="6"/>
  <c r="H13" i="6"/>
  <c r="W13" i="6" s="1"/>
  <c r="F13" i="6"/>
  <c r="G29" i="6"/>
  <c r="H29" i="6"/>
  <c r="W29" i="6" s="1"/>
  <c r="F29" i="6"/>
  <c r="G10" i="6"/>
  <c r="F15" i="6"/>
  <c r="H15" i="6"/>
  <c r="W15" i="6" s="1"/>
  <c r="H24" i="6"/>
  <c r="W24" i="6" s="1"/>
  <c r="F24" i="6"/>
  <c r="G24" i="6"/>
  <c r="F14" i="6"/>
  <c r="F18" i="6"/>
  <c r="F22" i="6"/>
  <c r="F26" i="6"/>
  <c r="L16" i="3"/>
  <c r="L17" i="3"/>
  <c r="L25" i="3"/>
  <c r="L24" i="3"/>
  <c r="L18" i="3"/>
  <c r="L26" i="3"/>
  <c r="L19" i="3"/>
  <c r="L12" i="3"/>
  <c r="L20" i="3"/>
  <c r="L28" i="3"/>
  <c r="L13" i="3"/>
  <c r="L21" i="3"/>
  <c r="L29" i="3"/>
  <c r="L27" i="3"/>
  <c r="L14" i="3"/>
  <c r="L22" i="3"/>
  <c r="F27" i="3"/>
  <c r="F19" i="3"/>
  <c r="I16" i="3"/>
  <c r="V16" i="3" s="1"/>
  <c r="G29" i="1"/>
  <c r="G27" i="3"/>
  <c r="G27" i="1"/>
  <c r="G25" i="1"/>
  <c r="G23" i="1"/>
  <c r="G21" i="1"/>
  <c r="F18" i="1"/>
  <c r="F24" i="1"/>
  <c r="F26" i="1"/>
  <c r="F28" i="1"/>
  <c r="F30" i="1"/>
  <c r="G16" i="1"/>
  <c r="G18" i="1"/>
  <c r="G20" i="1"/>
  <c r="G22" i="1"/>
  <c r="G24" i="1"/>
  <c r="G26" i="1"/>
  <c r="G28" i="1"/>
  <c r="G30" i="1"/>
  <c r="H16" i="1"/>
  <c r="H20" i="1"/>
  <c r="H22" i="1"/>
  <c r="F15" i="1"/>
  <c r="F17" i="1"/>
  <c r="F19" i="1"/>
  <c r="F21" i="1"/>
  <c r="F23" i="1"/>
  <c r="F25" i="1"/>
  <c r="F27" i="1"/>
  <c r="F29" i="1"/>
  <c r="F31" i="1"/>
  <c r="G15" i="1"/>
  <c r="G17" i="1"/>
  <c r="G19" i="1"/>
  <c r="G26" i="3"/>
  <c r="G21" i="3"/>
  <c r="G19" i="3"/>
  <c r="I19" i="3"/>
  <c r="V19" i="3" s="1"/>
  <c r="G18" i="3"/>
  <c r="I27" i="3"/>
  <c r="V27" i="3" s="1"/>
  <c r="I30" i="3"/>
  <c r="V30" i="3" s="1"/>
  <c r="F30" i="3"/>
  <c r="I22" i="3"/>
  <c r="V22" i="3" s="1"/>
  <c r="F22" i="3"/>
  <c r="I14" i="3"/>
  <c r="V14" i="3" s="1"/>
  <c r="F14" i="3"/>
  <c r="G30" i="3"/>
  <c r="G22" i="3"/>
  <c r="G14" i="3"/>
  <c r="I29" i="3"/>
  <c r="V29" i="3" s="1"/>
  <c r="F29" i="3"/>
  <c r="I25" i="3"/>
  <c r="V25" i="3" s="1"/>
  <c r="F25" i="3"/>
  <c r="I21" i="3"/>
  <c r="V21" i="3" s="1"/>
  <c r="F21" i="3"/>
  <c r="I17" i="3"/>
  <c r="V17" i="3" s="1"/>
  <c r="F17" i="3"/>
  <c r="I13" i="3"/>
  <c r="V13" i="3" s="1"/>
  <c r="F13" i="3"/>
  <c r="G17" i="3"/>
  <c r="G13" i="3"/>
  <c r="G25" i="3"/>
  <c r="F28" i="3"/>
  <c r="I28" i="3"/>
  <c r="V28" i="3" s="1"/>
  <c r="G28" i="3"/>
  <c r="F20" i="3"/>
  <c r="I20" i="3"/>
  <c r="V20" i="3" s="1"/>
  <c r="G20" i="3"/>
  <c r="F12" i="3"/>
  <c r="I12" i="3"/>
  <c r="V12" i="3" s="1"/>
  <c r="G12" i="3"/>
  <c r="I23" i="3"/>
  <c r="V23" i="3" s="1"/>
  <c r="G23" i="3"/>
  <c r="F23" i="3"/>
  <c r="F15" i="3"/>
  <c r="I15" i="3"/>
  <c r="V15" i="3" s="1"/>
  <c r="G15" i="3"/>
  <c r="G29" i="3"/>
  <c r="G24" i="3"/>
  <c r="F16" i="3"/>
  <c r="F24" i="3"/>
  <c r="F18" i="3"/>
  <c r="F26" i="3"/>
  <c r="G16" i="3"/>
  <c r="L11" i="3"/>
  <c r="I11" i="3"/>
  <c r="G11" i="3"/>
  <c r="F11" i="3"/>
  <c r="V11" i="3" l="1"/>
  <c r="I33" i="3"/>
</calcChain>
</file>

<file path=xl/sharedStrings.xml><?xml version="1.0" encoding="utf-8"?>
<sst xmlns="http://schemas.openxmlformats.org/spreadsheetml/2006/main" count="67" uniqueCount="45">
  <si>
    <t>Dish Name</t>
  </si>
  <si>
    <t>Cost</t>
  </si>
  <si>
    <t>Selling Price</t>
  </si>
  <si>
    <t>Selling Price ex Vat</t>
  </si>
  <si>
    <t>Cost of Sale</t>
  </si>
  <si>
    <t>Gross Profit</t>
  </si>
  <si>
    <t>Margin</t>
  </si>
  <si>
    <t>VAT @</t>
  </si>
  <si>
    <t>Dish 1</t>
  </si>
  <si>
    <t>Dish 2</t>
  </si>
  <si>
    <t>Dish 3</t>
  </si>
  <si>
    <t>Dish 4</t>
  </si>
  <si>
    <t>Dish 5</t>
  </si>
  <si>
    <t>Dish 6</t>
  </si>
  <si>
    <t>Dish 7</t>
  </si>
  <si>
    <t>Dish 8</t>
  </si>
  <si>
    <t>Course</t>
  </si>
  <si>
    <t>Dish 9</t>
  </si>
  <si>
    <t>Dish 10</t>
  </si>
  <si>
    <t>Sales</t>
  </si>
  <si>
    <t>Average</t>
  </si>
  <si>
    <t>Dish 11</t>
  </si>
  <si>
    <t>Dish 12</t>
  </si>
  <si>
    <t>Dish 13</t>
  </si>
  <si>
    <t>Dish 14</t>
  </si>
  <si>
    <t>Dish 15</t>
  </si>
  <si>
    <t>Dish 16</t>
  </si>
  <si>
    <t>Dish 17</t>
  </si>
  <si>
    <t>Dish 18</t>
  </si>
  <si>
    <t>Dish 19</t>
  </si>
  <si>
    <t>Dish 20</t>
  </si>
  <si>
    <t>Higher or lower than average</t>
  </si>
  <si>
    <t>Dish complexity</t>
  </si>
  <si>
    <t>Dish Number</t>
  </si>
  <si>
    <t>Max Gross Profit</t>
  </si>
  <si>
    <t>Max</t>
  </si>
  <si>
    <t>Add the names of your dishes in column B, then add the current cost price and selling price in coulmn C and D respectively. The remaining fields in each row will automatically populate.</t>
  </si>
  <si>
    <t>Input the number of units sold per dish over a given time into column J. We sugges a period of 3 months, to give you a good range.</t>
  </si>
  <si>
    <t>STEP ONE</t>
  </si>
  <si>
    <t>STEP TWO</t>
  </si>
  <si>
    <t>STEP THREE</t>
  </si>
  <si>
    <t>The vertical line shown in the graph below denotes your average covers. Next, agree the gross profit margin that your business need to work to (e.g. 70%) and draw this line horizontally across your graph at the relevant point. The two lines will intercept giving you 4 quadrants.</t>
  </si>
  <si>
    <t>STEP FOUR</t>
  </si>
  <si>
    <t xml:space="preserve">Rate the complexity of each of your dishes on a scale from 1 to 5 and input your evaluation in column J. Plot these against the volume ordered and the margin of each dish as shown. </t>
  </si>
  <si>
    <t>GST 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</si>
</sst>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£&quot;* #,##0.00_-;\-&quot;£&quot;* #,##0.00_-;_-&quot;£&quot;* &quot;-&quot;??_-;_-@_-"/>
    <numFmt numFmtId="165" formatCode="0.0%"/>
    <numFmt numFmtId="166" formatCode="_-[$$-C09]* #,##0.00_-;\-[$$-C09]* #,##0.00_-;_-[$$-C09]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 applyAlignment="1">
      <alignment horizontal="center" vertical="center"/>
    </xf>
    <xf numFmtId="1" fontId="4" fillId="0" borderId="1" xfId="2" applyNumberFormat="1" applyFont="1" applyBorder="1" applyAlignment="1">
      <alignment horizontal="center" vertical="center"/>
    </xf>
    <xf numFmtId="1" fontId="4" fillId="0" borderId="8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4" fillId="0" borderId="6" xfId="2" applyNumberFormat="1" applyFont="1" applyBorder="1" applyAlignment="1">
      <alignment vertical="center"/>
    </xf>
    <xf numFmtId="1" fontId="4" fillId="0" borderId="9" xfId="2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164" fontId="3" fillId="0" borderId="3" xfId="1" applyFont="1" applyBorder="1" applyAlignment="1">
      <alignment horizontal="left" vertical="center"/>
    </xf>
    <xf numFmtId="1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3" fillId="0" borderId="3" xfId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164" fontId="3" fillId="0" borderId="0" xfId="1" applyFont="1" applyAlignment="1">
      <alignment vertical="center"/>
    </xf>
    <xf numFmtId="0" fontId="3" fillId="2" borderId="0" xfId="0" applyFont="1" applyFill="1" applyAlignment="1">
      <alignment vertical="center"/>
    </xf>
    <xf numFmtId="165" fontId="3" fillId="2" borderId="0" xfId="2" applyNumberFormat="1" applyFont="1" applyFill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64" fontId="3" fillId="0" borderId="11" xfId="1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9" fontId="4" fillId="0" borderId="3" xfId="2" applyFont="1" applyBorder="1" applyAlignment="1">
      <alignment vertical="center"/>
    </xf>
    <xf numFmtId="9" fontId="4" fillId="0" borderId="4" xfId="2" applyFont="1" applyBorder="1" applyAlignment="1">
      <alignment vertical="center"/>
    </xf>
    <xf numFmtId="164" fontId="4" fillId="3" borderId="1" xfId="1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164" fontId="4" fillId="3" borderId="8" xfId="1" applyFont="1" applyFill="1" applyBorder="1" applyAlignment="1">
      <alignment vertical="center"/>
    </xf>
    <xf numFmtId="9" fontId="4" fillId="0" borderId="15" xfId="2" applyFont="1" applyBorder="1" applyAlignment="1">
      <alignment vertical="center"/>
    </xf>
    <xf numFmtId="9" fontId="4" fillId="0" borderId="16" xfId="2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1" applyFont="1" applyBorder="1" applyAlignment="1">
      <alignment vertical="center"/>
    </xf>
    <xf numFmtId="9" fontId="4" fillId="0" borderId="1" xfId="2" applyFont="1" applyBorder="1" applyAlignment="1">
      <alignment vertical="center"/>
    </xf>
    <xf numFmtId="1" fontId="4" fillId="0" borderId="1" xfId="2" applyNumberFormat="1" applyFont="1" applyBorder="1" applyAlignment="1">
      <alignment vertical="center"/>
    </xf>
    <xf numFmtId="9" fontId="4" fillId="0" borderId="6" xfId="2" applyFont="1" applyBorder="1" applyAlignment="1">
      <alignment vertical="center"/>
    </xf>
    <xf numFmtId="9" fontId="4" fillId="0" borderId="0" xfId="2" applyFont="1" applyBorder="1" applyAlignment="1">
      <alignment vertical="center"/>
    </xf>
    <xf numFmtId="1" fontId="6" fillId="0" borderId="0" xfId="2" applyNumberFormat="1" applyFont="1" applyBorder="1" applyAlignment="1">
      <alignment vertical="center"/>
    </xf>
    <xf numFmtId="9" fontId="5" fillId="0" borderId="0" xfId="2" applyFont="1" applyAlignment="1">
      <alignment vertical="center"/>
    </xf>
    <xf numFmtId="9" fontId="3" fillId="0" borderId="0" xfId="2" applyFont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8" xfId="1" applyFont="1" applyBorder="1" applyAlignment="1">
      <alignment vertical="center"/>
    </xf>
    <xf numFmtId="9" fontId="4" fillId="0" borderId="8" xfId="2" applyFont="1" applyBorder="1" applyAlignment="1">
      <alignment vertical="center"/>
    </xf>
    <xf numFmtId="1" fontId="4" fillId="0" borderId="8" xfId="2" applyNumberFormat="1" applyFont="1" applyBorder="1" applyAlignment="1">
      <alignment vertical="center"/>
    </xf>
    <xf numFmtId="9" fontId="4" fillId="0" borderId="9" xfId="2" applyFont="1" applyBorder="1" applyAlignment="1">
      <alignment vertical="center"/>
    </xf>
    <xf numFmtId="9" fontId="3" fillId="0" borderId="0" xfId="0" applyNumberFormat="1" applyFont="1" applyAlignment="1">
      <alignment vertical="center"/>
    </xf>
    <xf numFmtId="1" fontId="4" fillId="0" borderId="0" xfId="2" applyNumberFormat="1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7" fillId="4" borderId="17" xfId="0" applyFont="1" applyFill="1" applyBorder="1" applyAlignment="1">
      <alignment vertical="center"/>
    </xf>
    <xf numFmtId="0" fontId="3" fillId="4" borderId="19" xfId="0" applyFont="1" applyFill="1" applyBorder="1" applyAlignment="1">
      <alignment vertical="center"/>
    </xf>
    <xf numFmtId="0" fontId="3" fillId="0" borderId="0" xfId="0" applyFont="1"/>
    <xf numFmtId="0" fontId="7" fillId="4" borderId="17" xfId="0" applyFont="1" applyFill="1" applyBorder="1"/>
    <xf numFmtId="0" fontId="3" fillId="4" borderId="18" xfId="0" applyFont="1" applyFill="1" applyBorder="1"/>
    <xf numFmtId="0" fontId="3" fillId="4" borderId="19" xfId="0" applyFont="1" applyFill="1" applyBorder="1"/>
    <xf numFmtId="1" fontId="3" fillId="4" borderId="18" xfId="0" applyNumberFormat="1" applyFont="1" applyFill="1" applyBorder="1" applyAlignment="1">
      <alignment vertical="center"/>
    </xf>
    <xf numFmtId="0" fontId="3" fillId="4" borderId="18" xfId="0" applyFont="1" applyFill="1" applyBorder="1" applyAlignment="1">
      <alignment vertical="center"/>
    </xf>
    <xf numFmtId="166" fontId="4" fillId="3" borderId="3" xfId="1" applyNumberFormat="1" applyFont="1" applyFill="1" applyBorder="1" applyAlignment="1">
      <alignment vertical="center"/>
    </xf>
    <xf numFmtId="166" fontId="4" fillId="0" borderId="3" xfId="1" applyNumberFormat="1" applyFont="1" applyBorder="1" applyAlignment="1">
      <alignment vertical="center"/>
    </xf>
    <xf numFmtId="166" fontId="4" fillId="3" borderId="14" xfId="1" applyNumberFormat="1" applyFont="1" applyFill="1" applyBorder="1" applyAlignment="1">
      <alignment vertical="center"/>
    </xf>
    <xf numFmtId="166" fontId="4" fillId="3" borderId="1" xfId="1" applyNumberFormat="1" applyFont="1" applyFill="1" applyBorder="1" applyAlignment="1">
      <alignment vertical="center"/>
    </xf>
    <xf numFmtId="166" fontId="4" fillId="3" borderId="8" xfId="1" applyNumberFormat="1" applyFont="1" applyFill="1" applyBorder="1" applyAlignment="1">
      <alignment vertical="center"/>
    </xf>
    <xf numFmtId="166" fontId="4" fillId="0" borderId="15" xfId="1" applyNumberFormat="1" applyFont="1" applyBorder="1" applyAlignment="1">
      <alignment vertical="center"/>
    </xf>
    <xf numFmtId="0" fontId="7" fillId="4" borderId="17" xfId="0" applyFont="1" applyFill="1" applyBorder="1" applyAlignment="1">
      <alignment horizontal="left" vertical="center"/>
    </xf>
    <xf numFmtId="0" fontId="7" fillId="4" borderId="18" xfId="0" applyFont="1" applyFill="1" applyBorder="1" applyAlignment="1">
      <alignment horizontal="left" vertical="center"/>
    </xf>
    <xf numFmtId="0" fontId="7" fillId="4" borderId="19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4" borderId="20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21" xfId="0" applyFont="1" applyFill="1" applyBorder="1" applyAlignment="1">
      <alignment horizontal="left" vertical="center" wrapText="1"/>
    </xf>
    <xf numFmtId="0" fontId="3" fillId="4" borderId="22" xfId="0" applyFont="1" applyFill="1" applyBorder="1" applyAlignment="1">
      <alignment horizontal="left" vertical="center" wrapText="1"/>
    </xf>
    <xf numFmtId="0" fontId="3" fillId="4" borderId="23" xfId="0" applyFont="1" applyFill="1" applyBorder="1" applyAlignment="1">
      <alignment horizontal="left" vertical="center" wrapText="1"/>
    </xf>
    <xf numFmtId="0" fontId="3" fillId="4" borderId="24" xfId="0" applyFont="1" applyFill="1" applyBorder="1" applyAlignment="1">
      <alignment horizontal="left" vertical="center" wrapText="1"/>
    </xf>
    <xf numFmtId="1" fontId="4" fillId="0" borderId="1" xfId="2" applyNumberFormat="1" applyFont="1" applyBorder="1" applyAlignment="1">
      <alignment horizontal="center" vertical="center"/>
    </xf>
    <xf numFmtId="1" fontId="4" fillId="0" borderId="8" xfId="2" applyNumberFormat="1" applyFont="1" applyBorder="1" applyAlignment="1">
      <alignment horizontal="center" vertical="center"/>
    </xf>
    <xf numFmtId="0" fontId="3" fillId="4" borderId="20" xfId="0" applyFont="1" applyFill="1" applyBorder="1" applyAlignment="1">
      <alignment horizontal="left" wrapText="1"/>
    </xf>
    <xf numFmtId="0" fontId="3" fillId="4" borderId="0" xfId="0" applyFont="1" applyFill="1" applyAlignment="1">
      <alignment horizontal="left" wrapText="1"/>
    </xf>
    <xf numFmtId="0" fontId="3" fillId="4" borderId="21" xfId="0" applyFont="1" applyFill="1" applyBorder="1" applyAlignment="1">
      <alignment horizontal="left" wrapText="1"/>
    </xf>
    <xf numFmtId="0" fontId="3" fillId="4" borderId="22" xfId="0" applyFont="1" applyFill="1" applyBorder="1" applyAlignment="1">
      <alignment horizontal="left" wrapText="1"/>
    </xf>
    <xf numFmtId="0" fontId="3" fillId="4" borderId="23" xfId="0" applyFont="1" applyFill="1" applyBorder="1" applyAlignment="1">
      <alignment horizontal="left" wrapText="1"/>
    </xf>
    <xf numFmtId="0" fontId="3" fillId="4" borderId="24" xfId="0" applyFont="1" applyFill="1" applyBorder="1" applyAlignment="1">
      <alignment horizontal="left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'2. Sales Volumes'!$B$11:$B$30</c:f>
              <c:strCache>
                <c:ptCount val="20"/>
                <c:pt idx="1">
                  <c:v>Dish 2</c:v>
                </c:pt>
                <c:pt idx="2">
                  <c:v>Dish 3</c:v>
                </c:pt>
                <c:pt idx="3">
                  <c:v>Dish 4</c:v>
                </c:pt>
                <c:pt idx="4">
                  <c:v>Dish 5</c:v>
                </c:pt>
                <c:pt idx="5">
                  <c:v>Dish 6</c:v>
                </c:pt>
                <c:pt idx="6">
                  <c:v>Dish 7</c:v>
                </c:pt>
                <c:pt idx="7">
                  <c:v>Dish 8</c:v>
                </c:pt>
                <c:pt idx="8">
                  <c:v>Dish 9</c:v>
                </c:pt>
                <c:pt idx="9">
                  <c:v>Dish 10</c:v>
                </c:pt>
                <c:pt idx="10">
                  <c:v>Dish 11</c:v>
                </c:pt>
                <c:pt idx="11">
                  <c:v>Dish 12</c:v>
                </c:pt>
                <c:pt idx="12">
                  <c:v>Dish 13</c:v>
                </c:pt>
                <c:pt idx="13">
                  <c:v>Dish 14</c:v>
                </c:pt>
                <c:pt idx="14">
                  <c:v>Dish 15</c:v>
                </c:pt>
                <c:pt idx="15">
                  <c:v>Dish 16</c:v>
                </c:pt>
                <c:pt idx="16">
                  <c:v>Dish 17</c:v>
                </c:pt>
                <c:pt idx="17">
                  <c:v>Dish 18</c:v>
                </c:pt>
                <c:pt idx="18">
                  <c:v>Dish 19</c:v>
                </c:pt>
                <c:pt idx="19">
                  <c:v>Dish 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A0FEC10-8CB5-4CC0-A1ED-2A142D21521C}" type="CELLRANGE">
                      <a:rPr lang="en-US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7F9-4F58-B3FD-5EE315350DF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9E134C4-73B0-4DC2-991A-8F1CC898B460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7F9-4F58-B3FD-5EE315350DF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3E72510-CF0D-4C46-A074-5408CFC58049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7F9-4F58-B3FD-5EE315350DF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E8EFD10-9039-476C-A14C-3DB9108A59D5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7F9-4F58-B3FD-5EE315350DF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29447F8-1A28-4D79-96ED-105FEE3FA9A8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7F9-4F58-B3FD-5EE315350DF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3BBCF0E-BA7C-4BDE-A121-FABD7F6DF5E9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7F9-4F58-B3FD-5EE315350DF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D6DDC34-CFFC-48D1-AA3C-37C6E4AA8937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7F9-4F58-B3FD-5EE315350DF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D69D7E3-C8C7-485D-977F-C4AED2CDA217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7F9-4F58-B3FD-5EE315350DF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E732A34-9914-4BBA-A9E1-FA79C93E6682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7F9-4F58-B3FD-5EE315350DF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DD30C12-0C03-4B7C-9BE9-4F53316782EF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7F9-4F58-B3FD-5EE315350DF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CEB4033-1279-4180-B955-BA761CCB4DBD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7F9-4F58-B3FD-5EE315350DF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EFA19CB-58D6-438B-B993-5FDE1119CC5F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7F9-4F58-B3FD-5EE315350DF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E4345EC-59C5-401B-B79C-E37785D81D9D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47F9-4F58-B3FD-5EE315350DF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5E9E5E25-C62A-4A25-848F-5A43DCA9ACC7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7F9-4F58-B3FD-5EE315350DF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4627536-4042-4893-8C2C-41EB185B3462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47F9-4F58-B3FD-5EE315350DF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7286E14-7193-4B68-B655-48655397B5F2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7F9-4F58-B3FD-5EE315350DF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4E1F89C-B048-48AB-9CC4-F077469AFD4A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7F9-4F58-B3FD-5EE315350DF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A98C1B22-7C38-4878-89EE-B842A838F168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7F9-4F58-B3FD-5EE315350DF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98DBEC6D-E5BE-4B04-B045-F2B192313DEC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7F9-4F58-B3FD-5EE315350DF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F6CF621D-0168-4198-847C-6829D24CB863}" type="CELLRANGE">
                      <a:rPr lang="en-AU"/>
                      <a:pPr/>
                      <a:t>[CELLRANGE]</a:t>
                    </a:fld>
                    <a:endParaRPr lang="en-AU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47F9-4F58-B3FD-5EE315350D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'2. Sales Volumes'!$T$11:$T$30</c:f>
              <c:numCache>
                <c:formatCode>0</c:formatCode>
                <c:ptCount val="20"/>
                <c:pt idx="0">
                  <c:v>122</c:v>
                </c:pt>
                <c:pt idx="1">
                  <c:v>343</c:v>
                </c:pt>
                <c:pt idx="2">
                  <c:v>385</c:v>
                </c:pt>
                <c:pt idx="3">
                  <c:v>370</c:v>
                </c:pt>
                <c:pt idx="4">
                  <c:v>222</c:v>
                </c:pt>
                <c:pt idx="5">
                  <c:v>330</c:v>
                </c:pt>
                <c:pt idx="6">
                  <c:v>350</c:v>
                </c:pt>
                <c:pt idx="7">
                  <c:v>133</c:v>
                </c:pt>
                <c:pt idx="8">
                  <c:v>120</c:v>
                </c:pt>
                <c:pt idx="9">
                  <c:v>287</c:v>
                </c:pt>
                <c:pt idx="10">
                  <c:v>321</c:v>
                </c:pt>
                <c:pt idx="11">
                  <c:v>265</c:v>
                </c:pt>
                <c:pt idx="12">
                  <c:v>404</c:v>
                </c:pt>
                <c:pt idx="13">
                  <c:v>300</c:v>
                </c:pt>
                <c:pt idx="14">
                  <c:v>198</c:v>
                </c:pt>
                <c:pt idx="15">
                  <c:v>244</c:v>
                </c:pt>
                <c:pt idx="16">
                  <c:v>277</c:v>
                </c:pt>
                <c:pt idx="17">
                  <c:v>108</c:v>
                </c:pt>
                <c:pt idx="18">
                  <c:v>388</c:v>
                </c:pt>
                <c:pt idx="19">
                  <c:v>305</c:v>
                </c:pt>
              </c:numCache>
            </c:numRef>
          </c:xVal>
          <c:yVal>
            <c:numRef>
              <c:f>'2. Sales Volumes'!$V$11:$V$30</c:f>
              <c:numCache>
                <c:formatCode>0%</c:formatCode>
                <c:ptCount val="20"/>
                <c:pt idx="0">
                  <c:v>0.71777777777777774</c:v>
                </c:pt>
                <c:pt idx="1">
                  <c:v>0.72083333333333333</c:v>
                </c:pt>
                <c:pt idx="2">
                  <c:v>0.78253968253968254</c:v>
                </c:pt>
                <c:pt idx="3">
                  <c:v>0.68412698412698414</c:v>
                </c:pt>
                <c:pt idx="4">
                  <c:v>0.81481481481481488</c:v>
                </c:pt>
                <c:pt idx="5">
                  <c:v>0.78803418803418801</c:v>
                </c:pt>
                <c:pt idx="6">
                  <c:v>0.76410256410256405</c:v>
                </c:pt>
                <c:pt idx="7">
                  <c:v>0.60370370370370374</c:v>
                </c:pt>
                <c:pt idx="8">
                  <c:v>0.6957264957264957</c:v>
                </c:pt>
                <c:pt idx="9">
                  <c:v>0.81481481481481477</c:v>
                </c:pt>
                <c:pt idx="10">
                  <c:v>0.7777777777777779</c:v>
                </c:pt>
                <c:pt idx="11">
                  <c:v>0.58390804597701151</c:v>
                </c:pt>
                <c:pt idx="12">
                  <c:v>0.6507936507936507</c:v>
                </c:pt>
                <c:pt idx="13">
                  <c:v>0.58730158730158721</c:v>
                </c:pt>
                <c:pt idx="14">
                  <c:v>0.70317460317460312</c:v>
                </c:pt>
                <c:pt idx="15">
                  <c:v>0.62962962962962965</c:v>
                </c:pt>
                <c:pt idx="16">
                  <c:v>0.75703703703703706</c:v>
                </c:pt>
                <c:pt idx="17">
                  <c:v>0.78074074074074062</c:v>
                </c:pt>
                <c:pt idx="18">
                  <c:v>0.64444444444444438</c:v>
                </c:pt>
                <c:pt idx="19">
                  <c:v>0.74777777777777787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'2. Sales Volumes'!$B$11:$B$30</c15:f>
                <c15:dlblRangeCache>
                  <c:ptCount val="20"/>
                  <c:pt idx="1">
                    <c:v>Dish 2</c:v>
                  </c:pt>
                  <c:pt idx="2">
                    <c:v>Dish 3</c:v>
                  </c:pt>
                  <c:pt idx="3">
                    <c:v>Dish 4</c:v>
                  </c:pt>
                  <c:pt idx="4">
                    <c:v>Dish 5</c:v>
                  </c:pt>
                  <c:pt idx="5">
                    <c:v>Dish 6</c:v>
                  </c:pt>
                  <c:pt idx="6">
                    <c:v>Dish 7</c:v>
                  </c:pt>
                  <c:pt idx="7">
                    <c:v>Dish 8</c:v>
                  </c:pt>
                  <c:pt idx="8">
                    <c:v>Dish 9</c:v>
                  </c:pt>
                  <c:pt idx="9">
                    <c:v>Dish 10</c:v>
                  </c:pt>
                  <c:pt idx="10">
                    <c:v>Dish 11</c:v>
                  </c:pt>
                  <c:pt idx="11">
                    <c:v>Dish 12</c:v>
                  </c:pt>
                  <c:pt idx="12">
                    <c:v>Dish 13</c:v>
                  </c:pt>
                  <c:pt idx="13">
                    <c:v>Dish 14</c:v>
                  </c:pt>
                  <c:pt idx="14">
                    <c:v>Dish 15</c:v>
                  </c:pt>
                  <c:pt idx="15">
                    <c:v>Dish 16</c:v>
                  </c:pt>
                  <c:pt idx="16">
                    <c:v>Dish 17</c:v>
                  </c:pt>
                  <c:pt idx="17">
                    <c:v>Dish 18</c:v>
                  </c:pt>
                  <c:pt idx="18">
                    <c:v>Dish 19</c:v>
                  </c:pt>
                  <c:pt idx="19">
                    <c:v>Dish 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0FD-4FAD-AD8F-B0C5F80E2EF6}"/>
            </c:ext>
          </c:extLst>
        </c:ser>
        <c:ser>
          <c:idx val="1"/>
          <c:order val="1"/>
          <c:tx>
            <c:v>Average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percentage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percentage"/>
            <c:noEndCap val="1"/>
            <c:val val="100"/>
            <c:spPr>
              <a:noFill/>
              <a:ln w="12700" cap="flat" cmpd="sng" algn="ctr">
                <a:solidFill>
                  <a:schemeClr val="accent2"/>
                </a:solidFill>
                <a:prstDash val="sysDot"/>
                <a:bevel/>
              </a:ln>
              <a:effectLst/>
            </c:spPr>
          </c:errBars>
          <c:xVal>
            <c:numRef>
              <c:f>'2. Sales Volumes'!$K$11:$K$30</c:f>
              <c:numCache>
                <c:formatCode>0</c:formatCode>
                <c:ptCount val="20"/>
                <c:pt idx="0">
                  <c:v>273.60000000000002</c:v>
                </c:pt>
              </c:numCache>
            </c:numRef>
          </c:xVal>
          <c:yVal>
            <c:numRef>
              <c:f>'2. Sales Volumes'!$I$33</c:f>
              <c:numCache>
                <c:formatCode>0%</c:formatCode>
                <c:ptCount val="1"/>
                <c:pt idx="0">
                  <c:v>0.81481481481481488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7F9-4F58-B3FD-5EE315350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216840"/>
        <c:axId val="714215528"/>
      </c:scatterChart>
      <c:valAx>
        <c:axId val="714216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Amount Sold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215528"/>
        <c:crossesAt val="0"/>
        <c:crossBetween val="midCat"/>
      </c:valAx>
      <c:valAx>
        <c:axId val="714215528"/>
        <c:scaling>
          <c:orientation val="minMax"/>
          <c:max val="0.85000000000000009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Gross Profit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4216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277285</xdr:colOff>
      <xdr:row>1</xdr:row>
      <xdr:rowOff>19051</xdr:rowOff>
    </xdr:from>
    <xdr:to>
      <xdr:col>1</xdr:col>
      <xdr:colOff>1873250</xdr:colOff>
      <xdr:row>5</xdr:row>
      <xdr:rowOff>150813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F970F0-850A-4914-F78C-CA9E031D8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7285" y="215901"/>
          <a:ext cx="2211915" cy="9953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304800</xdr:colOff>
      <xdr:row>11</xdr:row>
      <xdr:rowOff>50800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D97559FF-3D97-CB49-6EA5-C52192D0BAA5}"/>
            </a:ext>
          </a:extLst>
        </xdr:cNvPr>
        <xdr:cNvSpPr>
          <a:spLocks noChangeAspect="1" noChangeArrowheads="1"/>
        </xdr:cNvSpPr>
      </xdr:nvSpPr>
      <xdr:spPr bwMode="auto">
        <a:xfrm>
          <a:off x="615950" y="2235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368300</xdr:colOff>
      <xdr:row>1</xdr:row>
      <xdr:rowOff>19050</xdr:rowOff>
    </xdr:from>
    <xdr:to>
      <xdr:col>1</xdr:col>
      <xdr:colOff>1964265</xdr:colOff>
      <xdr:row>5</xdr:row>
      <xdr:rowOff>163512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4F33D74-2E83-49C8-959D-30B279D03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8300" y="215900"/>
          <a:ext cx="2211915" cy="9953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9</xdr:row>
      <xdr:rowOff>2540</xdr:rowOff>
    </xdr:from>
    <xdr:to>
      <xdr:col>19</xdr:col>
      <xdr:colOff>444500</xdr:colOff>
      <xdr:row>44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B0C937-59F0-4E94-8D43-0552429F8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571500</xdr:colOff>
      <xdr:row>1</xdr:row>
      <xdr:rowOff>38100</xdr:rowOff>
    </xdr:from>
    <xdr:to>
      <xdr:col>4</xdr:col>
      <xdr:colOff>319615</xdr:colOff>
      <xdr:row>5</xdr:row>
      <xdr:rowOff>182562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9A72788-5DB0-4BFC-8A61-D1F9638597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0" y="234950"/>
          <a:ext cx="2211915" cy="9953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273050</xdr:colOff>
      <xdr:row>1</xdr:row>
      <xdr:rowOff>50800</xdr:rowOff>
    </xdr:from>
    <xdr:to>
      <xdr:col>1</xdr:col>
      <xdr:colOff>1869015</xdr:colOff>
      <xdr:row>5</xdr:row>
      <xdr:rowOff>195262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789BD5-DCE0-4DCF-B428-E57A33926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3050" y="247650"/>
          <a:ext cx="2211915" cy="9953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1EB5F-843F-49C6-B7B2-4D8928AD48A9}">
  <dimension ref="A2:H31"/>
  <sheetViews>
    <sheetView showGridLines="0" tabSelected="1" zoomScaleNormal="100" workbookViewId="0">
      <selection activeCell="C7" sqref="C7"/>
    </sheetView>
  </sheetViews>
  <sheetFormatPr defaultColWidth="8.81640625" defaultRowHeight="15.5" x14ac:dyDescent="0.35"/>
  <cols>
    <col min="1" max="1" width="8.81640625" style="16"/>
    <col min="2" max="2" width="32.81640625" style="16" customWidth="1"/>
    <col min="3" max="3" width="8.81640625" style="17"/>
    <col min="4" max="4" width="14.36328125" style="17" customWidth="1"/>
    <col min="5" max="5" width="19.6328125" style="16" customWidth="1"/>
    <col min="6" max="6" width="16.1796875" style="16" customWidth="1"/>
    <col min="7" max="8" width="13.36328125" style="16" customWidth="1"/>
    <col min="9" max="9" width="9" style="16" customWidth="1"/>
    <col min="10" max="16384" width="8.81640625" style="16"/>
  </cols>
  <sheetData>
    <row r="2" spans="1:8" ht="21" customHeight="1" x14ac:dyDescent="0.35">
      <c r="C2" s="65" t="s">
        <v>38</v>
      </c>
      <c r="D2" s="66"/>
      <c r="E2" s="66"/>
      <c r="F2" s="67"/>
    </row>
    <row r="3" spans="1:8" ht="16" customHeight="1" x14ac:dyDescent="0.35">
      <c r="C3" s="72" t="s">
        <v>36</v>
      </c>
      <c r="D3" s="73"/>
      <c r="E3" s="73"/>
      <c r="F3" s="74"/>
    </row>
    <row r="4" spans="1:8" x14ac:dyDescent="0.35">
      <c r="C4" s="72"/>
      <c r="D4" s="73"/>
      <c r="E4" s="73"/>
      <c r="F4" s="74"/>
    </row>
    <row r="5" spans="1:8" x14ac:dyDescent="0.35">
      <c r="C5" s="72"/>
      <c r="D5" s="73"/>
      <c r="E5" s="73"/>
      <c r="F5" s="74"/>
    </row>
    <row r="6" spans="1:8" x14ac:dyDescent="0.35">
      <c r="C6" s="75"/>
      <c r="D6" s="76"/>
      <c r="E6" s="76"/>
      <c r="F6" s="77"/>
    </row>
    <row r="9" spans="1:8" x14ac:dyDescent="0.35">
      <c r="B9" s="18" t="s">
        <v>44</v>
      </c>
      <c r="C9" s="19">
        <v>0.1</v>
      </c>
    </row>
    <row r="10" spans="1:8" ht="16" thickBot="1" x14ac:dyDescent="0.4"/>
    <row r="11" spans="1:8" ht="34" customHeight="1" thickBot="1" x14ac:dyDescent="0.4">
      <c r="A11" s="20" t="s">
        <v>16</v>
      </c>
      <c r="B11" s="21" t="s">
        <v>0</v>
      </c>
      <c r="C11" s="22" t="s">
        <v>1</v>
      </c>
      <c r="D11" s="22" t="s">
        <v>2</v>
      </c>
      <c r="E11" s="21" t="s">
        <v>3</v>
      </c>
      <c r="F11" s="21" t="s">
        <v>6</v>
      </c>
      <c r="G11" s="21" t="s">
        <v>4</v>
      </c>
      <c r="H11" s="23" t="s">
        <v>5</v>
      </c>
    </row>
    <row r="12" spans="1:8" ht="20" customHeight="1" thickBot="1" x14ac:dyDescent="0.4">
      <c r="A12" s="68"/>
      <c r="B12" s="24" t="s">
        <v>8</v>
      </c>
      <c r="C12" s="59">
        <v>2.54</v>
      </c>
      <c r="D12" s="59">
        <v>10</v>
      </c>
      <c r="E12" s="60">
        <f t="shared" ref="E12:E31" si="0">D12-(D12*$C$9)</f>
        <v>9</v>
      </c>
      <c r="F12" s="60">
        <f>E12-C12</f>
        <v>6.46</v>
      </c>
      <c r="G12" s="25">
        <f>C12/E12</f>
        <v>0.28222222222222221</v>
      </c>
      <c r="H12" s="26">
        <f>(E12-C12)/E12</f>
        <v>0.71777777777777774</v>
      </c>
    </row>
    <row r="13" spans="1:8" ht="20" customHeight="1" thickBot="1" x14ac:dyDescent="0.4">
      <c r="A13" s="69"/>
      <c r="B13" s="24" t="s">
        <v>9</v>
      </c>
      <c r="C13" s="61">
        <v>2.0099999999999998</v>
      </c>
      <c r="D13" s="61">
        <v>8</v>
      </c>
      <c r="E13" s="60">
        <f t="shared" si="0"/>
        <v>7.2</v>
      </c>
      <c r="F13" s="60">
        <f t="shared" ref="F13:F31" si="1">E13-C13</f>
        <v>5.19</v>
      </c>
      <c r="G13" s="25">
        <f t="shared" ref="G13:G31" si="2">C13/E13</f>
        <v>0.27916666666666662</v>
      </c>
      <c r="H13" s="26">
        <f t="shared" ref="H13:H31" si="3">(E13-C13)/E13</f>
        <v>0.72083333333333333</v>
      </c>
    </row>
    <row r="14" spans="1:8" ht="20" customHeight="1" thickBot="1" x14ac:dyDescent="0.4">
      <c r="A14" s="69"/>
      <c r="B14" s="24" t="s">
        <v>10</v>
      </c>
      <c r="C14" s="61">
        <v>2.74</v>
      </c>
      <c r="D14" s="61">
        <v>14</v>
      </c>
      <c r="E14" s="60">
        <f t="shared" si="0"/>
        <v>12.6</v>
      </c>
      <c r="F14" s="60">
        <f t="shared" si="1"/>
        <v>9.86</v>
      </c>
      <c r="G14" s="25">
        <f t="shared" si="2"/>
        <v>0.21746031746031749</v>
      </c>
      <c r="H14" s="26">
        <f t="shared" si="3"/>
        <v>0.78253968253968254</v>
      </c>
    </row>
    <row r="15" spans="1:8" ht="20" customHeight="1" thickBot="1" x14ac:dyDescent="0.4">
      <c r="A15" s="69"/>
      <c r="B15" s="24" t="s">
        <v>11</v>
      </c>
      <c r="C15" s="61">
        <v>1.99</v>
      </c>
      <c r="D15" s="61">
        <v>7</v>
      </c>
      <c r="E15" s="60">
        <f t="shared" si="0"/>
        <v>6.3</v>
      </c>
      <c r="F15" s="60">
        <f t="shared" si="1"/>
        <v>4.3099999999999996</v>
      </c>
      <c r="G15" s="25">
        <f t="shared" si="2"/>
        <v>0.31587301587301586</v>
      </c>
      <c r="H15" s="26">
        <f t="shared" si="3"/>
        <v>0.68412698412698414</v>
      </c>
    </row>
    <row r="16" spans="1:8" ht="20" customHeight="1" thickBot="1" x14ac:dyDescent="0.4">
      <c r="A16" s="69"/>
      <c r="B16" s="24" t="s">
        <v>12</v>
      </c>
      <c r="C16" s="61">
        <v>1</v>
      </c>
      <c r="D16" s="61">
        <v>6</v>
      </c>
      <c r="E16" s="60">
        <f t="shared" si="0"/>
        <v>5.4</v>
      </c>
      <c r="F16" s="60">
        <f t="shared" si="1"/>
        <v>4.4000000000000004</v>
      </c>
      <c r="G16" s="25">
        <f t="shared" si="2"/>
        <v>0.18518518518518517</v>
      </c>
      <c r="H16" s="26">
        <f t="shared" si="3"/>
        <v>0.81481481481481488</v>
      </c>
    </row>
    <row r="17" spans="1:8" ht="20" customHeight="1" thickBot="1" x14ac:dyDescent="0.4">
      <c r="A17" s="69"/>
      <c r="B17" s="24" t="s">
        <v>13</v>
      </c>
      <c r="C17" s="61">
        <v>1.24</v>
      </c>
      <c r="D17" s="61">
        <v>6.5</v>
      </c>
      <c r="E17" s="60">
        <f t="shared" si="0"/>
        <v>5.85</v>
      </c>
      <c r="F17" s="60">
        <f t="shared" si="1"/>
        <v>4.6099999999999994</v>
      </c>
      <c r="G17" s="25">
        <f t="shared" si="2"/>
        <v>0.21196581196581199</v>
      </c>
      <c r="H17" s="26">
        <f t="shared" si="3"/>
        <v>0.78803418803418801</v>
      </c>
    </row>
    <row r="18" spans="1:8" ht="20" customHeight="1" thickBot="1" x14ac:dyDescent="0.4">
      <c r="A18" s="69"/>
      <c r="B18" s="24" t="s">
        <v>14</v>
      </c>
      <c r="C18" s="61">
        <v>1.38</v>
      </c>
      <c r="D18" s="61">
        <v>6.5</v>
      </c>
      <c r="E18" s="60">
        <f t="shared" si="0"/>
        <v>5.85</v>
      </c>
      <c r="F18" s="60">
        <f t="shared" si="1"/>
        <v>4.47</v>
      </c>
      <c r="G18" s="25">
        <f t="shared" si="2"/>
        <v>0.23589743589743589</v>
      </c>
      <c r="H18" s="26">
        <f t="shared" si="3"/>
        <v>0.76410256410256405</v>
      </c>
    </row>
    <row r="19" spans="1:8" ht="20" customHeight="1" thickBot="1" x14ac:dyDescent="0.4">
      <c r="A19" s="69"/>
      <c r="B19" s="24" t="s">
        <v>15</v>
      </c>
      <c r="C19" s="61">
        <v>3.21</v>
      </c>
      <c r="D19" s="61">
        <v>9</v>
      </c>
      <c r="E19" s="60">
        <f t="shared" si="0"/>
        <v>8.1</v>
      </c>
      <c r="F19" s="60">
        <f t="shared" si="1"/>
        <v>4.8899999999999997</v>
      </c>
      <c r="G19" s="25">
        <f t="shared" si="2"/>
        <v>0.39629629629629631</v>
      </c>
      <c r="H19" s="26">
        <f t="shared" si="3"/>
        <v>0.60370370370370374</v>
      </c>
    </row>
    <row r="20" spans="1:8" ht="20" customHeight="1" thickBot="1" x14ac:dyDescent="0.4">
      <c r="A20" s="69"/>
      <c r="B20" s="24" t="s">
        <v>17</v>
      </c>
      <c r="C20" s="61">
        <v>1.78</v>
      </c>
      <c r="D20" s="61">
        <v>6.5</v>
      </c>
      <c r="E20" s="60">
        <f t="shared" si="0"/>
        <v>5.85</v>
      </c>
      <c r="F20" s="60">
        <f t="shared" si="1"/>
        <v>4.0699999999999994</v>
      </c>
      <c r="G20" s="25">
        <f t="shared" si="2"/>
        <v>0.3042735042735043</v>
      </c>
      <c r="H20" s="26">
        <f t="shared" si="3"/>
        <v>0.6957264957264957</v>
      </c>
    </row>
    <row r="21" spans="1:8" ht="20" customHeight="1" thickBot="1" x14ac:dyDescent="0.4">
      <c r="A21" s="70"/>
      <c r="B21" s="24" t="s">
        <v>18</v>
      </c>
      <c r="C21" s="62">
        <v>1.5</v>
      </c>
      <c r="D21" s="62">
        <v>9</v>
      </c>
      <c r="E21" s="60">
        <f t="shared" si="0"/>
        <v>8.1</v>
      </c>
      <c r="F21" s="60">
        <f t="shared" si="1"/>
        <v>6.6</v>
      </c>
      <c r="G21" s="25">
        <f t="shared" si="2"/>
        <v>0.1851851851851852</v>
      </c>
      <c r="H21" s="26">
        <f t="shared" si="3"/>
        <v>0.81481481481481477</v>
      </c>
    </row>
    <row r="22" spans="1:8" ht="20" customHeight="1" thickBot="1" x14ac:dyDescent="0.4">
      <c r="A22" s="70"/>
      <c r="B22" s="24" t="s">
        <v>21</v>
      </c>
      <c r="C22" s="62">
        <v>1.4</v>
      </c>
      <c r="D22" s="62">
        <v>7</v>
      </c>
      <c r="E22" s="60">
        <f t="shared" si="0"/>
        <v>6.3</v>
      </c>
      <c r="F22" s="60">
        <f t="shared" si="1"/>
        <v>4.9000000000000004</v>
      </c>
      <c r="G22" s="25">
        <f t="shared" si="2"/>
        <v>0.22222222222222221</v>
      </c>
      <c r="H22" s="26">
        <f t="shared" si="3"/>
        <v>0.7777777777777779</v>
      </c>
    </row>
    <row r="23" spans="1:8" ht="20" customHeight="1" thickBot="1" x14ac:dyDescent="0.4">
      <c r="A23" s="70"/>
      <c r="B23" s="24" t="s">
        <v>22</v>
      </c>
      <c r="C23" s="62">
        <v>5.43</v>
      </c>
      <c r="D23" s="62">
        <v>14.5</v>
      </c>
      <c r="E23" s="60">
        <f t="shared" si="0"/>
        <v>13.05</v>
      </c>
      <c r="F23" s="60">
        <f t="shared" si="1"/>
        <v>7.620000000000001</v>
      </c>
      <c r="G23" s="25">
        <f t="shared" si="2"/>
        <v>0.41609195402298849</v>
      </c>
      <c r="H23" s="26">
        <f t="shared" si="3"/>
        <v>0.58390804597701151</v>
      </c>
    </row>
    <row r="24" spans="1:8" ht="20" customHeight="1" thickBot="1" x14ac:dyDescent="0.4">
      <c r="A24" s="70"/>
      <c r="B24" s="24" t="s">
        <v>23</v>
      </c>
      <c r="C24" s="62">
        <v>2.2000000000000002</v>
      </c>
      <c r="D24" s="62">
        <v>7</v>
      </c>
      <c r="E24" s="60">
        <f t="shared" si="0"/>
        <v>6.3</v>
      </c>
      <c r="F24" s="60">
        <f t="shared" si="1"/>
        <v>4.0999999999999996</v>
      </c>
      <c r="G24" s="25">
        <f t="shared" si="2"/>
        <v>0.34920634920634924</v>
      </c>
      <c r="H24" s="26">
        <f t="shared" si="3"/>
        <v>0.6507936507936507</v>
      </c>
    </row>
    <row r="25" spans="1:8" ht="20" customHeight="1" thickBot="1" x14ac:dyDescent="0.4">
      <c r="A25" s="70"/>
      <c r="B25" s="24" t="s">
        <v>24</v>
      </c>
      <c r="C25" s="62">
        <v>3.9</v>
      </c>
      <c r="D25" s="62">
        <v>10.5</v>
      </c>
      <c r="E25" s="60">
        <f t="shared" si="0"/>
        <v>9.4499999999999993</v>
      </c>
      <c r="F25" s="60">
        <f t="shared" si="1"/>
        <v>5.5499999999999989</v>
      </c>
      <c r="G25" s="25">
        <f t="shared" si="2"/>
        <v>0.41269841269841273</v>
      </c>
      <c r="H25" s="26">
        <f t="shared" si="3"/>
        <v>0.58730158730158721</v>
      </c>
    </row>
    <row r="26" spans="1:8" ht="20" customHeight="1" thickBot="1" x14ac:dyDescent="0.4">
      <c r="A26" s="70"/>
      <c r="B26" s="24" t="s">
        <v>25</v>
      </c>
      <c r="C26" s="62">
        <v>1.87</v>
      </c>
      <c r="D26" s="62">
        <v>7</v>
      </c>
      <c r="E26" s="60">
        <f t="shared" si="0"/>
        <v>6.3</v>
      </c>
      <c r="F26" s="60">
        <f t="shared" si="1"/>
        <v>4.43</v>
      </c>
      <c r="G26" s="25">
        <f t="shared" si="2"/>
        <v>0.29682539682539683</v>
      </c>
      <c r="H26" s="26">
        <f t="shared" si="3"/>
        <v>0.70317460317460312</v>
      </c>
    </row>
    <row r="27" spans="1:8" ht="20" customHeight="1" thickBot="1" x14ac:dyDescent="0.4">
      <c r="A27" s="70"/>
      <c r="B27" s="24" t="s">
        <v>26</v>
      </c>
      <c r="C27" s="62">
        <v>2.5</v>
      </c>
      <c r="D27" s="62">
        <v>7.5</v>
      </c>
      <c r="E27" s="60">
        <f t="shared" si="0"/>
        <v>6.75</v>
      </c>
      <c r="F27" s="60">
        <f t="shared" si="1"/>
        <v>4.25</v>
      </c>
      <c r="G27" s="25">
        <f t="shared" si="2"/>
        <v>0.37037037037037035</v>
      </c>
      <c r="H27" s="26">
        <f t="shared" si="3"/>
        <v>0.62962962962962965</v>
      </c>
    </row>
    <row r="28" spans="1:8" ht="20" customHeight="1" thickBot="1" x14ac:dyDescent="0.4">
      <c r="A28" s="70"/>
      <c r="B28" s="24" t="s">
        <v>27</v>
      </c>
      <c r="C28" s="62">
        <v>1.64</v>
      </c>
      <c r="D28" s="62">
        <v>7.5</v>
      </c>
      <c r="E28" s="60">
        <f t="shared" si="0"/>
        <v>6.75</v>
      </c>
      <c r="F28" s="60">
        <f t="shared" si="1"/>
        <v>5.1100000000000003</v>
      </c>
      <c r="G28" s="25">
        <f t="shared" si="2"/>
        <v>0.24296296296296294</v>
      </c>
      <c r="H28" s="26">
        <f t="shared" si="3"/>
        <v>0.75703703703703706</v>
      </c>
    </row>
    <row r="29" spans="1:8" ht="20" customHeight="1" thickBot="1" x14ac:dyDescent="0.4">
      <c r="A29" s="70"/>
      <c r="B29" s="24" t="s">
        <v>28</v>
      </c>
      <c r="C29" s="62">
        <v>1.48</v>
      </c>
      <c r="D29" s="62">
        <v>7.5</v>
      </c>
      <c r="E29" s="60">
        <f t="shared" si="0"/>
        <v>6.75</v>
      </c>
      <c r="F29" s="60">
        <f t="shared" si="1"/>
        <v>5.27</v>
      </c>
      <c r="G29" s="25">
        <f t="shared" si="2"/>
        <v>0.21925925925925926</v>
      </c>
      <c r="H29" s="26">
        <f t="shared" si="3"/>
        <v>0.78074074074074062</v>
      </c>
    </row>
    <row r="30" spans="1:8" ht="20" customHeight="1" thickBot="1" x14ac:dyDescent="0.4">
      <c r="A30" s="70"/>
      <c r="B30" s="24" t="s">
        <v>29</v>
      </c>
      <c r="C30" s="62">
        <v>6.4</v>
      </c>
      <c r="D30" s="62">
        <v>20</v>
      </c>
      <c r="E30" s="60">
        <f t="shared" si="0"/>
        <v>18</v>
      </c>
      <c r="F30" s="60">
        <f t="shared" si="1"/>
        <v>11.6</v>
      </c>
      <c r="G30" s="25">
        <f t="shared" si="2"/>
        <v>0.35555555555555557</v>
      </c>
      <c r="H30" s="26">
        <f t="shared" si="3"/>
        <v>0.64444444444444438</v>
      </c>
    </row>
    <row r="31" spans="1:8" ht="20" customHeight="1" thickBot="1" x14ac:dyDescent="0.4">
      <c r="A31" s="71"/>
      <c r="B31" s="28" t="s">
        <v>30</v>
      </c>
      <c r="C31" s="63">
        <v>4.54</v>
      </c>
      <c r="D31" s="63">
        <v>20</v>
      </c>
      <c r="E31" s="64">
        <f t="shared" si="0"/>
        <v>18</v>
      </c>
      <c r="F31" s="64">
        <f t="shared" si="1"/>
        <v>13.46</v>
      </c>
      <c r="G31" s="30">
        <f t="shared" si="2"/>
        <v>0.25222222222222224</v>
      </c>
      <c r="H31" s="31">
        <f t="shared" si="3"/>
        <v>0.74777777777777787</v>
      </c>
    </row>
  </sheetData>
  <mergeCells count="3">
    <mergeCell ref="C2:F2"/>
    <mergeCell ref="A12:A31"/>
    <mergeCell ref="C3:F6"/>
  </mergeCells>
  <phoneticPr fontId="2" type="noConversion"/>
  <conditionalFormatting sqref="G1:G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:H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374B5-E9F8-4B0E-B445-94AA9AA81E4B}">
  <dimension ref="A2:W33"/>
  <sheetViews>
    <sheetView showGridLines="0" workbookViewId="0">
      <selection activeCell="N10" sqref="N10"/>
    </sheetView>
  </sheetViews>
  <sheetFormatPr defaultColWidth="8.81640625" defaultRowHeight="15.5" x14ac:dyDescent="0.35"/>
  <cols>
    <col min="1" max="1" width="8.81640625" style="16"/>
    <col min="2" max="2" width="32.81640625" style="16" customWidth="1"/>
    <col min="3" max="4" width="8.81640625" style="17" hidden="1" customWidth="1"/>
    <col min="5" max="6" width="16.1796875" style="16" hidden="1" customWidth="1"/>
    <col min="7" max="7" width="10.453125" style="16" hidden="1" customWidth="1"/>
    <col min="8" max="8" width="14" style="1" customWidth="1"/>
    <col min="9" max="9" width="12.6328125" style="16" customWidth="1"/>
    <col min="10" max="10" width="10.453125" style="32" customWidth="1"/>
    <col min="11" max="11" width="10.453125" style="16" customWidth="1"/>
    <col min="12" max="12" width="17.81640625" style="16" customWidth="1"/>
    <col min="13" max="13" width="10.453125" style="16" customWidth="1"/>
    <col min="14" max="14" width="9" style="16" customWidth="1"/>
    <col min="15" max="23" width="8.81640625" style="16" customWidth="1"/>
    <col min="24" max="16384" width="8.81640625" style="16"/>
  </cols>
  <sheetData>
    <row r="2" spans="1:23" ht="20" customHeight="1" x14ac:dyDescent="0.35">
      <c r="H2" s="65" t="s">
        <v>39</v>
      </c>
      <c r="I2" s="66"/>
      <c r="J2" s="66"/>
      <c r="K2" s="67"/>
    </row>
    <row r="3" spans="1:23" ht="16" customHeight="1" x14ac:dyDescent="0.35">
      <c r="H3" s="72" t="s">
        <v>37</v>
      </c>
      <c r="I3" s="73"/>
      <c r="J3" s="73"/>
      <c r="K3" s="74"/>
    </row>
    <row r="4" spans="1:23" x14ac:dyDescent="0.35">
      <c r="H4" s="72"/>
      <c r="I4" s="73"/>
      <c r="J4" s="73"/>
      <c r="K4" s="74"/>
    </row>
    <row r="5" spans="1:23" x14ac:dyDescent="0.35">
      <c r="H5" s="72"/>
      <c r="I5" s="73"/>
      <c r="J5" s="73"/>
      <c r="K5" s="74"/>
    </row>
    <row r="6" spans="1:23" x14ac:dyDescent="0.35">
      <c r="H6" s="75"/>
      <c r="I6" s="76"/>
      <c r="J6" s="76"/>
      <c r="K6" s="77"/>
    </row>
    <row r="9" spans="1:23" ht="16" thickBot="1" x14ac:dyDescent="0.4"/>
    <row r="10" spans="1:23" ht="31" x14ac:dyDescent="0.35">
      <c r="A10" s="11" t="s">
        <v>16</v>
      </c>
      <c r="B10" s="12" t="s">
        <v>0</v>
      </c>
      <c r="C10" s="13" t="s">
        <v>1</v>
      </c>
      <c r="D10" s="13" t="s">
        <v>2</v>
      </c>
      <c r="E10" s="12" t="s">
        <v>3</v>
      </c>
      <c r="F10" s="12" t="s">
        <v>6</v>
      </c>
      <c r="G10" s="12" t="s">
        <v>4</v>
      </c>
      <c r="H10" s="12" t="s">
        <v>33</v>
      </c>
      <c r="I10" s="12" t="s">
        <v>5</v>
      </c>
      <c r="J10" s="14" t="s">
        <v>19</v>
      </c>
      <c r="K10" s="12" t="s">
        <v>20</v>
      </c>
      <c r="L10" s="15" t="s">
        <v>31</v>
      </c>
      <c r="S10" s="33"/>
      <c r="T10" s="33" t="s">
        <v>19</v>
      </c>
      <c r="U10" s="33"/>
      <c r="V10" s="33" t="s">
        <v>5</v>
      </c>
    </row>
    <row r="11" spans="1:23" ht="20" customHeight="1" x14ac:dyDescent="0.35">
      <c r="A11" s="70"/>
      <c r="B11"/>
      <c r="C11" s="27">
        <f>'1. Basic'!C12</f>
        <v>2.54</v>
      </c>
      <c r="D11" s="27">
        <f>'1. Basic'!D12</f>
        <v>10</v>
      </c>
      <c r="E11" s="35">
        <f>D11-(D11*$P$24)</f>
        <v>9</v>
      </c>
      <c r="F11" s="35">
        <f>E11-C11</f>
        <v>6.46</v>
      </c>
      <c r="G11" s="36">
        <f>C11/E11</f>
        <v>0.28222222222222221</v>
      </c>
      <c r="H11" s="2">
        <v>1</v>
      </c>
      <c r="I11" s="36">
        <f>(E11-C11)/E11</f>
        <v>0.71777777777777774</v>
      </c>
      <c r="J11" s="37">
        <v>122</v>
      </c>
      <c r="K11" s="78">
        <f>SUM(J11:J30)/COUNT(J11:J30)</f>
        <v>273.60000000000002</v>
      </c>
      <c r="L11" s="38">
        <f>J11/$K$11</f>
        <v>0.44590643274853797</v>
      </c>
      <c r="M11" s="39"/>
      <c r="S11" s="33"/>
      <c r="T11" s="40">
        <f>J11</f>
        <v>122</v>
      </c>
      <c r="U11" s="40"/>
      <c r="V11" s="41">
        <f>I11</f>
        <v>0.71777777777777774</v>
      </c>
      <c r="W11" s="42"/>
    </row>
    <row r="12" spans="1:23" ht="20" customHeight="1" x14ac:dyDescent="0.35">
      <c r="A12" s="70"/>
      <c r="B12" s="34" t="str">
        <f>'1. Basic'!B13</f>
        <v>Dish 2</v>
      </c>
      <c r="C12" s="27">
        <f>'1. Basic'!C13</f>
        <v>2.0099999999999998</v>
      </c>
      <c r="D12" s="27">
        <f>'1. Basic'!D13</f>
        <v>8</v>
      </c>
      <c r="E12" s="35">
        <f t="shared" ref="E12:E30" si="0">D12-(D12*$P$24)</f>
        <v>7.2</v>
      </c>
      <c r="F12" s="35">
        <f t="shared" ref="F12:F30" si="1">E12-C12</f>
        <v>5.19</v>
      </c>
      <c r="G12" s="36">
        <f t="shared" ref="G12:G30" si="2">C12/E12</f>
        <v>0.27916666666666662</v>
      </c>
      <c r="H12" s="2">
        <v>2</v>
      </c>
      <c r="I12" s="36">
        <f t="shared" ref="I12:I30" si="3">(E12-C12)/E12</f>
        <v>0.72083333333333333</v>
      </c>
      <c r="J12" s="37">
        <v>343</v>
      </c>
      <c r="K12" s="78"/>
      <c r="L12" s="38">
        <f t="shared" ref="L12:L30" si="4">J12/$K$11</f>
        <v>1.2536549707602338</v>
      </c>
      <c r="M12" s="39"/>
      <c r="S12" s="33"/>
      <c r="T12" s="40">
        <f t="shared" ref="T12:T30" si="5">J12</f>
        <v>343</v>
      </c>
      <c r="U12" s="40"/>
      <c r="V12" s="41">
        <f t="shared" ref="V12:V30" si="6">I12</f>
        <v>0.72083333333333333</v>
      </c>
      <c r="W12" s="42"/>
    </row>
    <row r="13" spans="1:23" ht="20" customHeight="1" x14ac:dyDescent="0.35">
      <c r="A13" s="70"/>
      <c r="B13" s="34" t="str">
        <f>'1. Basic'!B14</f>
        <v>Dish 3</v>
      </c>
      <c r="C13" s="27">
        <f>'1. Basic'!C14</f>
        <v>2.74</v>
      </c>
      <c r="D13" s="27">
        <f>'1. Basic'!D14</f>
        <v>14</v>
      </c>
      <c r="E13" s="35">
        <f t="shared" si="0"/>
        <v>12.6</v>
      </c>
      <c r="F13" s="35">
        <f t="shared" si="1"/>
        <v>9.86</v>
      </c>
      <c r="G13" s="36">
        <f t="shared" si="2"/>
        <v>0.21746031746031749</v>
      </c>
      <c r="H13" s="2">
        <v>3</v>
      </c>
      <c r="I13" s="36">
        <f t="shared" si="3"/>
        <v>0.78253968253968254</v>
      </c>
      <c r="J13" s="37">
        <v>385</v>
      </c>
      <c r="K13" s="78"/>
      <c r="L13" s="38">
        <f t="shared" si="4"/>
        <v>1.4071637426900583</v>
      </c>
      <c r="M13" s="39"/>
      <c r="S13" s="33"/>
      <c r="T13" s="40">
        <f t="shared" si="5"/>
        <v>385</v>
      </c>
      <c r="U13" s="40"/>
      <c r="V13" s="41">
        <f t="shared" si="6"/>
        <v>0.78253968253968254</v>
      </c>
      <c r="W13" s="42"/>
    </row>
    <row r="14" spans="1:23" ht="20" customHeight="1" x14ac:dyDescent="0.35">
      <c r="A14" s="70"/>
      <c r="B14" s="34" t="str">
        <f>'1. Basic'!B15</f>
        <v>Dish 4</v>
      </c>
      <c r="C14" s="27">
        <f>'1. Basic'!C15</f>
        <v>1.99</v>
      </c>
      <c r="D14" s="27">
        <f>'1. Basic'!D15</f>
        <v>7</v>
      </c>
      <c r="E14" s="35">
        <f t="shared" si="0"/>
        <v>6.3</v>
      </c>
      <c r="F14" s="35">
        <f t="shared" si="1"/>
        <v>4.3099999999999996</v>
      </c>
      <c r="G14" s="36">
        <f t="shared" si="2"/>
        <v>0.31587301587301586</v>
      </c>
      <c r="H14" s="2">
        <v>4</v>
      </c>
      <c r="I14" s="36">
        <f t="shared" si="3"/>
        <v>0.68412698412698414</v>
      </c>
      <c r="J14" s="37">
        <v>370</v>
      </c>
      <c r="K14" s="78"/>
      <c r="L14" s="38">
        <f t="shared" si="4"/>
        <v>1.3523391812865495</v>
      </c>
      <c r="M14" s="39"/>
      <c r="S14" s="33"/>
      <c r="T14" s="40">
        <f t="shared" si="5"/>
        <v>370</v>
      </c>
      <c r="U14" s="40"/>
      <c r="V14" s="41">
        <f t="shared" si="6"/>
        <v>0.68412698412698414</v>
      </c>
      <c r="W14" s="42"/>
    </row>
    <row r="15" spans="1:23" ht="20" customHeight="1" x14ac:dyDescent="0.35">
      <c r="A15" s="70"/>
      <c r="B15" s="34" t="str">
        <f>'1. Basic'!B16</f>
        <v>Dish 5</v>
      </c>
      <c r="C15" s="27">
        <f>'1. Basic'!C16</f>
        <v>1</v>
      </c>
      <c r="D15" s="27">
        <f>'1. Basic'!D16</f>
        <v>6</v>
      </c>
      <c r="E15" s="35">
        <f t="shared" si="0"/>
        <v>5.4</v>
      </c>
      <c r="F15" s="35">
        <f t="shared" si="1"/>
        <v>4.4000000000000004</v>
      </c>
      <c r="G15" s="36">
        <f t="shared" si="2"/>
        <v>0.18518518518518517</v>
      </c>
      <c r="H15" s="2">
        <v>5</v>
      </c>
      <c r="I15" s="36">
        <f t="shared" si="3"/>
        <v>0.81481481481481488</v>
      </c>
      <c r="J15" s="37">
        <v>222</v>
      </c>
      <c r="K15" s="78"/>
      <c r="L15" s="38">
        <f t="shared" si="4"/>
        <v>0.81140350877192979</v>
      </c>
      <c r="M15" s="39"/>
      <c r="S15" s="33"/>
      <c r="T15" s="40">
        <f t="shared" si="5"/>
        <v>222</v>
      </c>
      <c r="U15" s="40"/>
      <c r="V15" s="41">
        <f t="shared" si="6"/>
        <v>0.81481481481481488</v>
      </c>
      <c r="W15" s="42"/>
    </row>
    <row r="16" spans="1:23" ht="20" customHeight="1" x14ac:dyDescent="0.35">
      <c r="A16" s="70"/>
      <c r="B16" s="34" t="str">
        <f>'1. Basic'!B17</f>
        <v>Dish 6</v>
      </c>
      <c r="C16" s="27">
        <f>'1. Basic'!C17</f>
        <v>1.24</v>
      </c>
      <c r="D16" s="27">
        <f>'1. Basic'!D17</f>
        <v>6.5</v>
      </c>
      <c r="E16" s="35">
        <f t="shared" si="0"/>
        <v>5.85</v>
      </c>
      <c r="F16" s="35">
        <f t="shared" si="1"/>
        <v>4.6099999999999994</v>
      </c>
      <c r="G16" s="36">
        <f t="shared" si="2"/>
        <v>0.21196581196581199</v>
      </c>
      <c r="H16" s="2">
        <v>6</v>
      </c>
      <c r="I16" s="36">
        <f t="shared" si="3"/>
        <v>0.78803418803418801</v>
      </c>
      <c r="J16" s="37">
        <v>330</v>
      </c>
      <c r="K16" s="78"/>
      <c r="L16" s="38">
        <f t="shared" si="4"/>
        <v>1.2061403508771928</v>
      </c>
      <c r="M16" s="39"/>
      <c r="S16" s="33"/>
      <c r="T16" s="40">
        <f t="shared" si="5"/>
        <v>330</v>
      </c>
      <c r="U16" s="40"/>
      <c r="V16" s="41">
        <f t="shared" si="6"/>
        <v>0.78803418803418801</v>
      </c>
      <c r="W16" s="42"/>
    </row>
    <row r="17" spans="1:23" ht="20" customHeight="1" x14ac:dyDescent="0.35">
      <c r="A17" s="70"/>
      <c r="B17" s="34" t="str">
        <f>'1. Basic'!B18</f>
        <v>Dish 7</v>
      </c>
      <c r="C17" s="27">
        <f>'1. Basic'!C18</f>
        <v>1.38</v>
      </c>
      <c r="D17" s="27">
        <f>'1. Basic'!D18</f>
        <v>6.5</v>
      </c>
      <c r="E17" s="35">
        <f t="shared" si="0"/>
        <v>5.85</v>
      </c>
      <c r="F17" s="35">
        <f t="shared" si="1"/>
        <v>4.47</v>
      </c>
      <c r="G17" s="36">
        <f t="shared" si="2"/>
        <v>0.23589743589743589</v>
      </c>
      <c r="H17" s="2">
        <v>7</v>
      </c>
      <c r="I17" s="36">
        <f t="shared" si="3"/>
        <v>0.76410256410256405</v>
      </c>
      <c r="J17" s="37">
        <v>350</v>
      </c>
      <c r="K17" s="78"/>
      <c r="L17" s="38">
        <f t="shared" si="4"/>
        <v>1.2792397660818713</v>
      </c>
      <c r="M17" s="39"/>
      <c r="S17" s="33"/>
      <c r="T17" s="40">
        <f t="shared" si="5"/>
        <v>350</v>
      </c>
      <c r="U17" s="40"/>
      <c r="V17" s="41">
        <f t="shared" si="6"/>
        <v>0.76410256410256405</v>
      </c>
      <c r="W17" s="42"/>
    </row>
    <row r="18" spans="1:23" ht="20" customHeight="1" x14ac:dyDescent="0.35">
      <c r="A18" s="70"/>
      <c r="B18" s="34" t="str">
        <f>'1. Basic'!B19</f>
        <v>Dish 8</v>
      </c>
      <c r="C18" s="27">
        <f>'1. Basic'!C19</f>
        <v>3.21</v>
      </c>
      <c r="D18" s="27">
        <f>'1. Basic'!D19</f>
        <v>9</v>
      </c>
      <c r="E18" s="35">
        <f t="shared" si="0"/>
        <v>8.1</v>
      </c>
      <c r="F18" s="35">
        <f t="shared" si="1"/>
        <v>4.8899999999999997</v>
      </c>
      <c r="G18" s="36">
        <f t="shared" si="2"/>
        <v>0.39629629629629631</v>
      </c>
      <c r="H18" s="2">
        <v>8</v>
      </c>
      <c r="I18" s="36">
        <f t="shared" si="3"/>
        <v>0.60370370370370374</v>
      </c>
      <c r="J18" s="37">
        <v>133</v>
      </c>
      <c r="K18" s="78"/>
      <c r="L18" s="38">
        <f t="shared" si="4"/>
        <v>0.48611111111111105</v>
      </c>
      <c r="M18" s="39"/>
      <c r="S18" s="33"/>
      <c r="T18" s="40">
        <f t="shared" si="5"/>
        <v>133</v>
      </c>
      <c r="U18" s="40"/>
      <c r="V18" s="41">
        <f t="shared" si="6"/>
        <v>0.60370370370370374</v>
      </c>
      <c r="W18" s="42"/>
    </row>
    <row r="19" spans="1:23" ht="20" customHeight="1" x14ac:dyDescent="0.35">
      <c r="A19" s="70"/>
      <c r="B19" s="34" t="str">
        <f>'1. Basic'!B20</f>
        <v>Dish 9</v>
      </c>
      <c r="C19" s="27">
        <f>'1. Basic'!C20</f>
        <v>1.78</v>
      </c>
      <c r="D19" s="27">
        <f>'1. Basic'!D20</f>
        <v>6.5</v>
      </c>
      <c r="E19" s="35">
        <f t="shared" si="0"/>
        <v>5.85</v>
      </c>
      <c r="F19" s="35">
        <f t="shared" si="1"/>
        <v>4.0699999999999994</v>
      </c>
      <c r="G19" s="36">
        <f t="shared" si="2"/>
        <v>0.3042735042735043</v>
      </c>
      <c r="H19" s="2">
        <v>9</v>
      </c>
      <c r="I19" s="36">
        <f t="shared" si="3"/>
        <v>0.6957264957264957</v>
      </c>
      <c r="J19" s="37">
        <v>120</v>
      </c>
      <c r="K19" s="78"/>
      <c r="L19" s="38">
        <f t="shared" si="4"/>
        <v>0.43859649122807015</v>
      </c>
      <c r="M19" s="39"/>
      <c r="S19" s="33"/>
      <c r="T19" s="40">
        <f t="shared" si="5"/>
        <v>120</v>
      </c>
      <c r="U19" s="40"/>
      <c r="V19" s="41">
        <f t="shared" si="6"/>
        <v>0.6957264957264957</v>
      </c>
      <c r="W19" s="42"/>
    </row>
    <row r="20" spans="1:23" ht="20" customHeight="1" x14ac:dyDescent="0.35">
      <c r="A20" s="70"/>
      <c r="B20" s="34" t="str">
        <f>'1. Basic'!B21</f>
        <v>Dish 10</v>
      </c>
      <c r="C20" s="27">
        <f>'1. Basic'!C21</f>
        <v>1.5</v>
      </c>
      <c r="D20" s="27">
        <f>'1. Basic'!D21</f>
        <v>9</v>
      </c>
      <c r="E20" s="35">
        <f t="shared" si="0"/>
        <v>8.1</v>
      </c>
      <c r="F20" s="35">
        <f t="shared" si="1"/>
        <v>6.6</v>
      </c>
      <c r="G20" s="36">
        <f t="shared" si="2"/>
        <v>0.1851851851851852</v>
      </c>
      <c r="H20" s="2">
        <v>10</v>
      </c>
      <c r="I20" s="36">
        <f t="shared" si="3"/>
        <v>0.81481481481481477</v>
      </c>
      <c r="J20" s="37">
        <v>287</v>
      </c>
      <c r="K20" s="78"/>
      <c r="L20" s="38">
        <f t="shared" si="4"/>
        <v>1.0489766081871343</v>
      </c>
      <c r="M20" s="39"/>
      <c r="S20" s="33"/>
      <c r="T20" s="40">
        <f t="shared" si="5"/>
        <v>287</v>
      </c>
      <c r="U20" s="40"/>
      <c r="V20" s="41">
        <f t="shared" si="6"/>
        <v>0.81481481481481477</v>
      </c>
      <c r="W20" s="42"/>
    </row>
    <row r="21" spans="1:23" ht="20" customHeight="1" x14ac:dyDescent="0.35">
      <c r="A21" s="70"/>
      <c r="B21" s="34" t="str">
        <f>'1. Basic'!B22</f>
        <v>Dish 11</v>
      </c>
      <c r="C21" s="27">
        <f>'1. Basic'!C22</f>
        <v>1.4</v>
      </c>
      <c r="D21" s="27">
        <f>'1. Basic'!D22</f>
        <v>7</v>
      </c>
      <c r="E21" s="35">
        <f t="shared" si="0"/>
        <v>6.3</v>
      </c>
      <c r="F21" s="35">
        <f t="shared" si="1"/>
        <v>4.9000000000000004</v>
      </c>
      <c r="G21" s="36">
        <f t="shared" si="2"/>
        <v>0.22222222222222221</v>
      </c>
      <c r="H21" s="2">
        <v>11</v>
      </c>
      <c r="I21" s="36">
        <f t="shared" si="3"/>
        <v>0.7777777777777779</v>
      </c>
      <c r="J21" s="37">
        <v>321</v>
      </c>
      <c r="K21" s="78"/>
      <c r="L21" s="38">
        <f t="shared" si="4"/>
        <v>1.1732456140350875</v>
      </c>
      <c r="M21" s="39"/>
      <c r="S21" s="33"/>
      <c r="T21" s="40">
        <f t="shared" si="5"/>
        <v>321</v>
      </c>
      <c r="U21" s="40"/>
      <c r="V21" s="41">
        <f t="shared" si="6"/>
        <v>0.7777777777777779</v>
      </c>
      <c r="W21" s="42"/>
    </row>
    <row r="22" spans="1:23" ht="20" customHeight="1" x14ac:dyDescent="0.35">
      <c r="A22" s="70"/>
      <c r="B22" s="34" t="str">
        <f>'1. Basic'!B23</f>
        <v>Dish 12</v>
      </c>
      <c r="C22" s="27">
        <f>'1. Basic'!C23</f>
        <v>5.43</v>
      </c>
      <c r="D22" s="27">
        <f>'1. Basic'!D23</f>
        <v>14.5</v>
      </c>
      <c r="E22" s="35">
        <f t="shared" si="0"/>
        <v>13.05</v>
      </c>
      <c r="F22" s="35">
        <f t="shared" si="1"/>
        <v>7.620000000000001</v>
      </c>
      <c r="G22" s="36">
        <f t="shared" si="2"/>
        <v>0.41609195402298849</v>
      </c>
      <c r="H22" s="2">
        <v>12</v>
      </c>
      <c r="I22" s="36">
        <f t="shared" si="3"/>
        <v>0.58390804597701151</v>
      </c>
      <c r="J22" s="37">
        <v>265</v>
      </c>
      <c r="K22" s="78"/>
      <c r="L22" s="38">
        <f t="shared" si="4"/>
        <v>0.96856725146198819</v>
      </c>
      <c r="M22" s="39"/>
      <c r="S22" s="33"/>
      <c r="T22" s="40">
        <f t="shared" si="5"/>
        <v>265</v>
      </c>
      <c r="U22" s="40"/>
      <c r="V22" s="41">
        <f t="shared" si="6"/>
        <v>0.58390804597701151</v>
      </c>
      <c r="W22" s="42"/>
    </row>
    <row r="23" spans="1:23" ht="20" customHeight="1" x14ac:dyDescent="0.35">
      <c r="A23" s="70"/>
      <c r="B23" s="34" t="str">
        <f>'1. Basic'!B24</f>
        <v>Dish 13</v>
      </c>
      <c r="C23" s="27">
        <f>'1. Basic'!C24</f>
        <v>2.2000000000000002</v>
      </c>
      <c r="D23" s="27">
        <f>'1. Basic'!D24</f>
        <v>7</v>
      </c>
      <c r="E23" s="35">
        <f t="shared" si="0"/>
        <v>6.3</v>
      </c>
      <c r="F23" s="35">
        <f t="shared" si="1"/>
        <v>4.0999999999999996</v>
      </c>
      <c r="G23" s="36">
        <f t="shared" si="2"/>
        <v>0.34920634920634924</v>
      </c>
      <c r="H23" s="2">
        <v>13</v>
      </c>
      <c r="I23" s="36">
        <f t="shared" si="3"/>
        <v>0.6507936507936507</v>
      </c>
      <c r="J23" s="37">
        <v>404</v>
      </c>
      <c r="K23" s="78"/>
      <c r="L23" s="38">
        <f t="shared" si="4"/>
        <v>1.4766081871345027</v>
      </c>
      <c r="M23" s="39"/>
      <c r="S23" s="33"/>
      <c r="T23" s="40">
        <f t="shared" si="5"/>
        <v>404</v>
      </c>
      <c r="U23" s="40"/>
      <c r="V23" s="41">
        <f t="shared" si="6"/>
        <v>0.6507936507936507</v>
      </c>
      <c r="W23" s="42"/>
    </row>
    <row r="24" spans="1:23" ht="20" customHeight="1" x14ac:dyDescent="0.35">
      <c r="A24" s="70"/>
      <c r="B24" s="34" t="str">
        <f>'1. Basic'!B25</f>
        <v>Dish 14</v>
      </c>
      <c r="C24" s="27">
        <f>'1. Basic'!C25</f>
        <v>3.9</v>
      </c>
      <c r="D24" s="27">
        <f>'1. Basic'!D25</f>
        <v>10.5</v>
      </c>
      <c r="E24" s="35">
        <f t="shared" si="0"/>
        <v>9.4499999999999993</v>
      </c>
      <c r="F24" s="35">
        <f t="shared" si="1"/>
        <v>5.5499999999999989</v>
      </c>
      <c r="G24" s="36">
        <f t="shared" si="2"/>
        <v>0.41269841269841273</v>
      </c>
      <c r="H24" s="2">
        <v>14</v>
      </c>
      <c r="I24" s="36">
        <f t="shared" si="3"/>
        <v>0.58730158730158721</v>
      </c>
      <c r="J24" s="37">
        <v>300</v>
      </c>
      <c r="K24" s="78"/>
      <c r="L24" s="38">
        <f t="shared" si="4"/>
        <v>1.0964912280701753</v>
      </c>
      <c r="M24" s="39"/>
      <c r="O24" s="18" t="s">
        <v>44</v>
      </c>
      <c r="P24" s="19">
        <v>0.1</v>
      </c>
      <c r="Q24" s="18"/>
      <c r="S24" s="33"/>
      <c r="T24" s="40">
        <f t="shared" si="5"/>
        <v>300</v>
      </c>
      <c r="U24" s="40"/>
      <c r="V24" s="41">
        <f t="shared" si="6"/>
        <v>0.58730158730158721</v>
      </c>
      <c r="W24" s="42"/>
    </row>
    <row r="25" spans="1:23" ht="20" customHeight="1" x14ac:dyDescent="0.35">
      <c r="A25" s="70"/>
      <c r="B25" s="34" t="str">
        <f>'1. Basic'!B26</f>
        <v>Dish 15</v>
      </c>
      <c r="C25" s="27">
        <f>'1. Basic'!C26</f>
        <v>1.87</v>
      </c>
      <c r="D25" s="27">
        <f>'1. Basic'!D26</f>
        <v>7</v>
      </c>
      <c r="E25" s="35">
        <f t="shared" si="0"/>
        <v>6.3</v>
      </c>
      <c r="F25" s="35">
        <f t="shared" si="1"/>
        <v>4.43</v>
      </c>
      <c r="G25" s="36">
        <f t="shared" si="2"/>
        <v>0.29682539682539683</v>
      </c>
      <c r="H25" s="2">
        <v>15</v>
      </c>
      <c r="I25" s="36">
        <f t="shared" si="3"/>
        <v>0.70317460317460312</v>
      </c>
      <c r="J25" s="37">
        <v>198</v>
      </c>
      <c r="K25" s="78"/>
      <c r="L25" s="38">
        <f t="shared" si="4"/>
        <v>0.72368421052631571</v>
      </c>
      <c r="M25" s="39"/>
      <c r="S25" s="33"/>
      <c r="T25" s="40">
        <f t="shared" si="5"/>
        <v>198</v>
      </c>
      <c r="U25" s="40"/>
      <c r="V25" s="41">
        <f t="shared" si="6"/>
        <v>0.70317460317460312</v>
      </c>
      <c r="W25" s="42"/>
    </row>
    <row r="26" spans="1:23" ht="20" customHeight="1" x14ac:dyDescent="0.35">
      <c r="A26" s="70"/>
      <c r="B26" s="34" t="str">
        <f>'1. Basic'!B27</f>
        <v>Dish 16</v>
      </c>
      <c r="C26" s="27">
        <f>'1. Basic'!C27</f>
        <v>2.5</v>
      </c>
      <c r="D26" s="27">
        <f>'1. Basic'!D27</f>
        <v>7.5</v>
      </c>
      <c r="E26" s="35">
        <f t="shared" si="0"/>
        <v>6.75</v>
      </c>
      <c r="F26" s="35">
        <f t="shared" si="1"/>
        <v>4.25</v>
      </c>
      <c r="G26" s="36">
        <f t="shared" si="2"/>
        <v>0.37037037037037035</v>
      </c>
      <c r="H26" s="2">
        <v>16</v>
      </c>
      <c r="I26" s="36">
        <f t="shared" si="3"/>
        <v>0.62962962962962965</v>
      </c>
      <c r="J26" s="37">
        <v>244</v>
      </c>
      <c r="K26" s="78"/>
      <c r="L26" s="38">
        <f t="shared" si="4"/>
        <v>0.89181286549707595</v>
      </c>
      <c r="M26" s="39"/>
      <c r="S26" s="33"/>
      <c r="T26" s="40">
        <f t="shared" si="5"/>
        <v>244</v>
      </c>
      <c r="U26" s="40"/>
      <c r="V26" s="41">
        <f t="shared" si="6"/>
        <v>0.62962962962962965</v>
      </c>
      <c r="W26" s="42"/>
    </row>
    <row r="27" spans="1:23" ht="20" customHeight="1" x14ac:dyDescent="0.35">
      <c r="A27" s="70"/>
      <c r="B27" s="34" t="str">
        <f>'1. Basic'!B28</f>
        <v>Dish 17</v>
      </c>
      <c r="C27" s="27">
        <f>'1. Basic'!C28</f>
        <v>1.64</v>
      </c>
      <c r="D27" s="27">
        <f>'1. Basic'!D28</f>
        <v>7.5</v>
      </c>
      <c r="E27" s="35">
        <f t="shared" si="0"/>
        <v>6.75</v>
      </c>
      <c r="F27" s="35">
        <f t="shared" si="1"/>
        <v>5.1100000000000003</v>
      </c>
      <c r="G27" s="36">
        <f t="shared" si="2"/>
        <v>0.24296296296296294</v>
      </c>
      <c r="H27" s="2">
        <v>17</v>
      </c>
      <c r="I27" s="36">
        <f t="shared" si="3"/>
        <v>0.75703703703703706</v>
      </c>
      <c r="J27" s="37">
        <v>277</v>
      </c>
      <c r="K27" s="78"/>
      <c r="L27" s="38">
        <f t="shared" si="4"/>
        <v>1.0124269005847952</v>
      </c>
      <c r="M27" s="39"/>
      <c r="S27" s="33"/>
      <c r="T27" s="40">
        <f t="shared" si="5"/>
        <v>277</v>
      </c>
      <c r="U27" s="40"/>
      <c r="V27" s="41">
        <f t="shared" si="6"/>
        <v>0.75703703703703706</v>
      </c>
      <c r="W27" s="42"/>
    </row>
    <row r="28" spans="1:23" ht="20" customHeight="1" x14ac:dyDescent="0.35">
      <c r="A28" s="70"/>
      <c r="B28" s="34" t="str">
        <f>'1. Basic'!B29</f>
        <v>Dish 18</v>
      </c>
      <c r="C28" s="27">
        <f>'1. Basic'!C29</f>
        <v>1.48</v>
      </c>
      <c r="D28" s="27">
        <f>'1. Basic'!D29</f>
        <v>7.5</v>
      </c>
      <c r="E28" s="35">
        <f t="shared" si="0"/>
        <v>6.75</v>
      </c>
      <c r="F28" s="35">
        <f t="shared" si="1"/>
        <v>5.27</v>
      </c>
      <c r="G28" s="36">
        <f t="shared" si="2"/>
        <v>0.21925925925925926</v>
      </c>
      <c r="H28" s="2">
        <v>18</v>
      </c>
      <c r="I28" s="36">
        <f t="shared" si="3"/>
        <v>0.78074074074074062</v>
      </c>
      <c r="J28" s="37">
        <v>108</v>
      </c>
      <c r="K28" s="78"/>
      <c r="L28" s="38">
        <f t="shared" si="4"/>
        <v>0.39473684210526311</v>
      </c>
      <c r="M28" s="39"/>
      <c r="S28" s="33"/>
      <c r="T28" s="40">
        <f t="shared" si="5"/>
        <v>108</v>
      </c>
      <c r="U28" s="40"/>
      <c r="V28" s="41">
        <f t="shared" si="6"/>
        <v>0.78074074074074062</v>
      </c>
      <c r="W28" s="42"/>
    </row>
    <row r="29" spans="1:23" ht="20" customHeight="1" x14ac:dyDescent="0.35">
      <c r="A29" s="70"/>
      <c r="B29" s="34" t="str">
        <f>'1. Basic'!B30</f>
        <v>Dish 19</v>
      </c>
      <c r="C29" s="27">
        <f>'1. Basic'!C30</f>
        <v>6.4</v>
      </c>
      <c r="D29" s="27">
        <f>'1. Basic'!D30</f>
        <v>20</v>
      </c>
      <c r="E29" s="35">
        <f t="shared" si="0"/>
        <v>18</v>
      </c>
      <c r="F29" s="35">
        <f t="shared" si="1"/>
        <v>11.6</v>
      </c>
      <c r="G29" s="36">
        <f t="shared" si="2"/>
        <v>0.35555555555555557</v>
      </c>
      <c r="H29" s="2">
        <v>19</v>
      </c>
      <c r="I29" s="36">
        <f t="shared" si="3"/>
        <v>0.64444444444444438</v>
      </c>
      <c r="J29" s="37">
        <v>388</v>
      </c>
      <c r="K29" s="78"/>
      <c r="L29" s="38">
        <f t="shared" si="4"/>
        <v>1.4181286549707601</v>
      </c>
      <c r="M29" s="39"/>
      <c r="S29" s="33"/>
      <c r="T29" s="40">
        <f t="shared" si="5"/>
        <v>388</v>
      </c>
      <c r="U29" s="40"/>
      <c r="V29" s="41">
        <f t="shared" si="6"/>
        <v>0.64444444444444438</v>
      </c>
      <c r="W29" s="42"/>
    </row>
    <row r="30" spans="1:23" ht="20" customHeight="1" thickBot="1" x14ac:dyDescent="0.4">
      <c r="A30" s="71"/>
      <c r="B30" s="43" t="str">
        <f>'1. Basic'!B31</f>
        <v>Dish 20</v>
      </c>
      <c r="C30" s="29">
        <f>'1. Basic'!C31</f>
        <v>4.54</v>
      </c>
      <c r="D30" s="29">
        <f>'1. Basic'!D31</f>
        <v>20</v>
      </c>
      <c r="E30" s="44">
        <f t="shared" si="0"/>
        <v>18</v>
      </c>
      <c r="F30" s="44">
        <f t="shared" si="1"/>
        <v>13.46</v>
      </c>
      <c r="G30" s="45">
        <f t="shared" si="2"/>
        <v>0.25222222222222224</v>
      </c>
      <c r="H30" s="3">
        <v>20</v>
      </c>
      <c r="I30" s="45">
        <f t="shared" si="3"/>
        <v>0.74777777777777787</v>
      </c>
      <c r="J30" s="46">
        <v>305</v>
      </c>
      <c r="K30" s="79"/>
      <c r="L30" s="47">
        <f t="shared" si="4"/>
        <v>1.114766081871345</v>
      </c>
      <c r="M30" s="39"/>
      <c r="S30" s="33"/>
      <c r="T30" s="40">
        <f t="shared" si="5"/>
        <v>305</v>
      </c>
      <c r="U30" s="40"/>
      <c r="V30" s="41">
        <f t="shared" si="6"/>
        <v>0.74777777777777787</v>
      </c>
      <c r="W30" s="42"/>
    </row>
    <row r="31" spans="1:23" x14ac:dyDescent="0.35">
      <c r="S31" s="33"/>
      <c r="T31" s="33"/>
      <c r="U31" s="33"/>
      <c r="V31" s="33"/>
    </row>
    <row r="32" spans="1:23" x14ac:dyDescent="0.35">
      <c r="S32" s="33"/>
      <c r="T32" s="33"/>
      <c r="U32" s="33"/>
      <c r="V32" s="33"/>
    </row>
    <row r="33" spans="2:9" x14ac:dyDescent="0.35">
      <c r="B33" s="16" t="s">
        <v>34</v>
      </c>
      <c r="H33" s="16" t="s">
        <v>35</v>
      </c>
      <c r="I33" s="48">
        <f>MAX(I11:I30)</f>
        <v>0.81481481481481488</v>
      </c>
    </row>
  </sheetData>
  <mergeCells count="4">
    <mergeCell ref="H3:K6"/>
    <mergeCell ref="H2:K2"/>
    <mergeCell ref="A11:A30"/>
    <mergeCell ref="K11:K30"/>
  </mergeCells>
  <conditionalFormatting sqref="G10:H10 G31:H32 G11:G30 G34:H1048576 G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1:M1048576 K10:M10 M11:M30 I1 I7:I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1:L3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8608F-6FFB-46BC-AF6B-2AB9B54D96F4}">
  <dimension ref="F2:M6"/>
  <sheetViews>
    <sheetView showGridLines="0" workbookViewId="0">
      <selection activeCell="O4" sqref="O4"/>
    </sheetView>
  </sheetViews>
  <sheetFormatPr defaultColWidth="8.81640625" defaultRowHeight="15.5" x14ac:dyDescent="0.35"/>
  <cols>
    <col min="1" max="16384" width="8.81640625" style="53"/>
  </cols>
  <sheetData>
    <row r="2" spans="6:13" ht="20" customHeight="1" x14ac:dyDescent="0.35">
      <c r="F2" s="54" t="s">
        <v>40</v>
      </c>
      <c r="G2" s="55"/>
      <c r="H2" s="55"/>
      <c r="I2" s="55"/>
      <c r="J2" s="55"/>
      <c r="K2" s="55"/>
      <c r="L2" s="55"/>
      <c r="M2" s="56"/>
    </row>
    <row r="3" spans="6:13" ht="16" customHeight="1" x14ac:dyDescent="0.35">
      <c r="F3" s="80" t="s">
        <v>41</v>
      </c>
      <c r="G3" s="81"/>
      <c r="H3" s="81"/>
      <c r="I3" s="81"/>
      <c r="J3" s="81"/>
      <c r="K3" s="81"/>
      <c r="L3" s="81"/>
      <c r="M3" s="82"/>
    </row>
    <row r="4" spans="6:13" x14ac:dyDescent="0.35">
      <c r="F4" s="80"/>
      <c r="G4" s="81"/>
      <c r="H4" s="81"/>
      <c r="I4" s="81"/>
      <c r="J4" s="81"/>
      <c r="K4" s="81"/>
      <c r="L4" s="81"/>
      <c r="M4" s="82"/>
    </row>
    <row r="5" spans="6:13" x14ac:dyDescent="0.35">
      <c r="F5" s="80"/>
      <c r="G5" s="81"/>
      <c r="H5" s="81"/>
      <c r="I5" s="81"/>
      <c r="J5" s="81"/>
      <c r="K5" s="81"/>
      <c r="L5" s="81"/>
      <c r="M5" s="82"/>
    </row>
    <row r="6" spans="6:13" x14ac:dyDescent="0.35">
      <c r="F6" s="83"/>
      <c r="G6" s="84"/>
      <c r="H6" s="84"/>
      <c r="I6" s="84"/>
      <c r="J6" s="84"/>
      <c r="K6" s="84"/>
      <c r="L6" s="84"/>
      <c r="M6" s="85"/>
    </row>
  </sheetData>
  <mergeCells count="1">
    <mergeCell ref="F3:M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7354A-362D-4727-AA05-9E66F10C8616}">
  <dimension ref="A2:X29"/>
  <sheetViews>
    <sheetView showGridLines="0" workbookViewId="0">
      <selection activeCell="L9" sqref="L9"/>
    </sheetView>
  </sheetViews>
  <sheetFormatPr defaultColWidth="8.81640625" defaultRowHeight="15.5" x14ac:dyDescent="0.35"/>
  <cols>
    <col min="1" max="1" width="8.81640625" style="16"/>
    <col min="2" max="2" width="29.1796875" style="16" customWidth="1"/>
    <col min="3" max="4" width="8.81640625" style="17" hidden="1" customWidth="1"/>
    <col min="5" max="6" width="16.1796875" style="16" hidden="1" customWidth="1"/>
    <col min="7" max="7" width="10.453125" style="16" hidden="1" customWidth="1"/>
    <col min="8" max="8" width="12.6328125" style="16" customWidth="1"/>
    <col min="9" max="9" width="12" style="32" customWidth="1"/>
    <col min="10" max="10" width="17.36328125" style="16" customWidth="1"/>
    <col min="11" max="13" width="17.81640625" style="16" customWidth="1"/>
    <col min="14" max="14" width="10.453125" style="16" hidden="1" customWidth="1"/>
    <col min="15" max="15" width="9" style="16" hidden="1" customWidth="1"/>
    <col min="16" max="24" width="0" style="16" hidden="1" customWidth="1"/>
    <col min="25" max="16384" width="8.81640625" style="16"/>
  </cols>
  <sheetData>
    <row r="2" spans="1:24" ht="20" customHeight="1" x14ac:dyDescent="0.35">
      <c r="H2" s="51" t="s">
        <v>42</v>
      </c>
      <c r="I2" s="57"/>
      <c r="J2" s="58"/>
      <c r="K2" s="52"/>
    </row>
    <row r="3" spans="1:24" ht="16" customHeight="1" x14ac:dyDescent="0.35">
      <c r="H3" s="72" t="s">
        <v>43</v>
      </c>
      <c r="I3" s="73"/>
      <c r="J3" s="73"/>
      <c r="K3" s="74"/>
    </row>
    <row r="4" spans="1:24" x14ac:dyDescent="0.35">
      <c r="H4" s="72"/>
      <c r="I4" s="73"/>
      <c r="J4" s="73"/>
      <c r="K4" s="74"/>
    </row>
    <row r="5" spans="1:24" x14ac:dyDescent="0.35">
      <c r="H5" s="72"/>
      <c r="I5" s="73"/>
      <c r="J5" s="73"/>
      <c r="K5" s="74"/>
    </row>
    <row r="6" spans="1:24" x14ac:dyDescent="0.35">
      <c r="H6" s="75"/>
      <c r="I6" s="76"/>
      <c r="J6" s="76"/>
      <c r="K6" s="77"/>
    </row>
    <row r="8" spans="1:24" ht="16" thickBot="1" x14ac:dyDescent="0.4"/>
    <row r="9" spans="1:24" ht="34" customHeight="1" x14ac:dyDescent="0.35">
      <c r="A9" s="7" t="s">
        <v>16</v>
      </c>
      <c r="B9" s="8" t="s">
        <v>0</v>
      </c>
      <c r="C9" s="9" t="s">
        <v>1</v>
      </c>
      <c r="D9" s="9" t="s">
        <v>2</v>
      </c>
      <c r="E9" s="8" t="s">
        <v>3</v>
      </c>
      <c r="F9" s="8" t="s">
        <v>6</v>
      </c>
      <c r="G9" s="8" t="s">
        <v>4</v>
      </c>
      <c r="H9" s="8" t="s">
        <v>5</v>
      </c>
      <c r="I9" s="10" t="s">
        <v>19</v>
      </c>
      <c r="J9" s="50" t="s">
        <v>32</v>
      </c>
      <c r="K9" s="4"/>
      <c r="L9" s="4"/>
      <c r="M9" s="4"/>
      <c r="U9" s="16" t="s">
        <v>19</v>
      </c>
      <c r="W9" s="16" t="s">
        <v>5</v>
      </c>
    </row>
    <row r="10" spans="1:24" ht="20" customHeight="1" x14ac:dyDescent="0.35">
      <c r="A10" s="70"/>
      <c r="B10" s="34" t="str">
        <f>'1. Basic'!B12</f>
        <v>Dish 1</v>
      </c>
      <c r="C10" s="27">
        <f>'1. Basic'!C12</f>
        <v>2.54</v>
      </c>
      <c r="D10" s="27">
        <f>'1. Basic'!D12</f>
        <v>10</v>
      </c>
      <c r="E10" s="35">
        <f>D10-(D10*$Q$23)</f>
        <v>8</v>
      </c>
      <c r="F10" s="35">
        <f>E10-C10</f>
        <v>5.46</v>
      </c>
      <c r="G10" s="36">
        <f>C10/E10</f>
        <v>0.3175</v>
      </c>
      <c r="H10" s="36">
        <f>(E10-C10)/E10</f>
        <v>0.6825</v>
      </c>
      <c r="I10" s="37">
        <f>'2. Sales Volumes'!J11</f>
        <v>122</v>
      </c>
      <c r="J10" s="5">
        <v>5</v>
      </c>
      <c r="K10" s="39"/>
      <c r="L10" s="39"/>
      <c r="M10" s="39"/>
      <c r="N10" s="39"/>
      <c r="U10" s="49">
        <f>I10</f>
        <v>122</v>
      </c>
      <c r="V10" s="49"/>
      <c r="W10" s="42">
        <f>H10</f>
        <v>0.6825</v>
      </c>
      <c r="X10" s="42"/>
    </row>
    <row r="11" spans="1:24" ht="20" customHeight="1" x14ac:dyDescent="0.35">
      <c r="A11" s="70"/>
      <c r="B11" s="34" t="str">
        <f>'1. Basic'!B13</f>
        <v>Dish 2</v>
      </c>
      <c r="C11" s="27">
        <f>'1. Basic'!C13</f>
        <v>2.0099999999999998</v>
      </c>
      <c r="D11" s="27">
        <f>'1. Basic'!D13</f>
        <v>8</v>
      </c>
      <c r="E11" s="35">
        <f t="shared" ref="E11:E29" si="0">D11-(D11*$Q$23)</f>
        <v>6.4</v>
      </c>
      <c r="F11" s="35">
        <f t="shared" ref="F11:F29" si="1">E11-C11</f>
        <v>4.3900000000000006</v>
      </c>
      <c r="G11" s="36">
        <f t="shared" ref="G11:G29" si="2">C11/E11</f>
        <v>0.31406249999999997</v>
      </c>
      <c r="H11" s="36">
        <f t="shared" ref="H11:H29" si="3">(E11-C11)/E11</f>
        <v>0.68593750000000009</v>
      </c>
      <c r="I11" s="37">
        <f>'2. Sales Volumes'!J12</f>
        <v>343</v>
      </c>
      <c r="J11" s="5">
        <v>4</v>
      </c>
      <c r="K11" s="39"/>
      <c r="L11" s="39"/>
      <c r="M11" s="39"/>
      <c r="N11" s="39"/>
      <c r="U11" s="49">
        <f t="shared" ref="U11:U29" si="4">I11</f>
        <v>343</v>
      </c>
      <c r="V11" s="49"/>
      <c r="W11" s="42">
        <f t="shared" ref="W11:W29" si="5">H11</f>
        <v>0.68593750000000009</v>
      </c>
      <c r="X11" s="42"/>
    </row>
    <row r="12" spans="1:24" ht="20" customHeight="1" x14ac:dyDescent="0.35">
      <c r="A12" s="70"/>
      <c r="B12" s="34" t="str">
        <f>'1. Basic'!B14</f>
        <v>Dish 3</v>
      </c>
      <c r="C12" s="27">
        <f>'1. Basic'!C14</f>
        <v>2.74</v>
      </c>
      <c r="D12" s="27">
        <f>'1. Basic'!D14</f>
        <v>14</v>
      </c>
      <c r="E12" s="35">
        <f t="shared" si="0"/>
        <v>11.2</v>
      </c>
      <c r="F12" s="35">
        <f t="shared" si="1"/>
        <v>8.4599999999999991</v>
      </c>
      <c r="G12" s="36">
        <f t="shared" si="2"/>
        <v>0.24464285714285719</v>
      </c>
      <c r="H12" s="36">
        <f t="shared" si="3"/>
        <v>0.75535714285714284</v>
      </c>
      <c r="I12" s="37">
        <f>'2. Sales Volumes'!J13</f>
        <v>385</v>
      </c>
      <c r="J12" s="5">
        <v>1</v>
      </c>
      <c r="K12" s="39"/>
      <c r="L12" s="39"/>
      <c r="M12" s="39"/>
      <c r="N12" s="39"/>
      <c r="U12" s="49">
        <f t="shared" si="4"/>
        <v>385</v>
      </c>
      <c r="V12" s="49"/>
      <c r="W12" s="42">
        <f t="shared" si="5"/>
        <v>0.75535714285714284</v>
      </c>
      <c r="X12" s="42"/>
    </row>
    <row r="13" spans="1:24" ht="20" customHeight="1" x14ac:dyDescent="0.35">
      <c r="A13" s="70"/>
      <c r="B13" s="34" t="str">
        <f>'1. Basic'!B15</f>
        <v>Dish 4</v>
      </c>
      <c r="C13" s="27">
        <f>'1. Basic'!C15</f>
        <v>1.99</v>
      </c>
      <c r="D13" s="27">
        <f>'1. Basic'!D15</f>
        <v>7</v>
      </c>
      <c r="E13" s="35">
        <f t="shared" si="0"/>
        <v>5.6</v>
      </c>
      <c r="F13" s="35">
        <f t="shared" si="1"/>
        <v>3.6099999999999994</v>
      </c>
      <c r="G13" s="36">
        <f t="shared" si="2"/>
        <v>0.35535714285714287</v>
      </c>
      <c r="H13" s="36">
        <f t="shared" si="3"/>
        <v>0.64464285714285707</v>
      </c>
      <c r="I13" s="37">
        <f>'2. Sales Volumes'!J14</f>
        <v>370</v>
      </c>
      <c r="J13" s="5">
        <v>3</v>
      </c>
      <c r="K13" s="39"/>
      <c r="L13" s="39"/>
      <c r="M13" s="39"/>
      <c r="N13" s="39"/>
      <c r="U13" s="49">
        <f t="shared" si="4"/>
        <v>370</v>
      </c>
      <c r="V13" s="49"/>
      <c r="W13" s="42">
        <f t="shared" si="5"/>
        <v>0.64464285714285707</v>
      </c>
      <c r="X13" s="42"/>
    </row>
    <row r="14" spans="1:24" ht="20" customHeight="1" x14ac:dyDescent="0.35">
      <c r="A14" s="70"/>
      <c r="B14" s="34" t="str">
        <f>'1. Basic'!B16</f>
        <v>Dish 5</v>
      </c>
      <c r="C14" s="27">
        <f>'1. Basic'!C16</f>
        <v>1</v>
      </c>
      <c r="D14" s="27">
        <f>'1. Basic'!D16</f>
        <v>6</v>
      </c>
      <c r="E14" s="35">
        <f t="shared" si="0"/>
        <v>4.8</v>
      </c>
      <c r="F14" s="35">
        <f t="shared" si="1"/>
        <v>3.8</v>
      </c>
      <c r="G14" s="36">
        <f t="shared" si="2"/>
        <v>0.20833333333333334</v>
      </c>
      <c r="H14" s="36">
        <f t="shared" si="3"/>
        <v>0.79166666666666663</v>
      </c>
      <c r="I14" s="37">
        <f>'2. Sales Volumes'!J15</f>
        <v>222</v>
      </c>
      <c r="J14" s="5">
        <v>4</v>
      </c>
      <c r="K14" s="39"/>
      <c r="L14" s="39"/>
      <c r="M14" s="39"/>
      <c r="N14" s="39"/>
      <c r="U14" s="49">
        <f t="shared" si="4"/>
        <v>222</v>
      </c>
      <c r="V14" s="49"/>
      <c r="W14" s="42">
        <f t="shared" si="5"/>
        <v>0.79166666666666663</v>
      </c>
      <c r="X14" s="42"/>
    </row>
    <row r="15" spans="1:24" ht="20" customHeight="1" x14ac:dyDescent="0.35">
      <c r="A15" s="70"/>
      <c r="B15" s="34" t="str">
        <f>'1. Basic'!B17</f>
        <v>Dish 6</v>
      </c>
      <c r="C15" s="27">
        <f>'1. Basic'!C17</f>
        <v>1.24</v>
      </c>
      <c r="D15" s="27">
        <f>'1. Basic'!D17</f>
        <v>6.5</v>
      </c>
      <c r="E15" s="35">
        <f t="shared" si="0"/>
        <v>5.2</v>
      </c>
      <c r="F15" s="35">
        <f t="shared" si="1"/>
        <v>3.96</v>
      </c>
      <c r="G15" s="36">
        <f t="shared" si="2"/>
        <v>0.23846153846153845</v>
      </c>
      <c r="H15" s="36">
        <f t="shared" si="3"/>
        <v>0.7615384615384615</v>
      </c>
      <c r="I15" s="37">
        <f>'2. Sales Volumes'!J16</f>
        <v>330</v>
      </c>
      <c r="J15" s="5">
        <v>2</v>
      </c>
      <c r="K15" s="39"/>
      <c r="L15" s="39"/>
      <c r="M15" s="39"/>
      <c r="N15" s="39"/>
      <c r="U15" s="49">
        <f t="shared" si="4"/>
        <v>330</v>
      </c>
      <c r="V15" s="49"/>
      <c r="W15" s="42">
        <f t="shared" si="5"/>
        <v>0.7615384615384615</v>
      </c>
      <c r="X15" s="42"/>
    </row>
    <row r="16" spans="1:24" ht="20" customHeight="1" x14ac:dyDescent="0.35">
      <c r="A16" s="70"/>
      <c r="B16" s="34" t="str">
        <f>'1. Basic'!B18</f>
        <v>Dish 7</v>
      </c>
      <c r="C16" s="27">
        <f>'1. Basic'!C18</f>
        <v>1.38</v>
      </c>
      <c r="D16" s="27">
        <f>'1. Basic'!D18</f>
        <v>6.5</v>
      </c>
      <c r="E16" s="35">
        <f t="shared" si="0"/>
        <v>5.2</v>
      </c>
      <c r="F16" s="35">
        <f t="shared" si="1"/>
        <v>3.8200000000000003</v>
      </c>
      <c r="G16" s="36">
        <f t="shared" si="2"/>
        <v>0.26538461538461533</v>
      </c>
      <c r="H16" s="36">
        <f t="shared" si="3"/>
        <v>0.73461538461538467</v>
      </c>
      <c r="I16" s="37">
        <f>'2. Sales Volumes'!J17</f>
        <v>350</v>
      </c>
      <c r="J16" s="5">
        <v>2</v>
      </c>
      <c r="K16" s="39"/>
      <c r="L16" s="39"/>
      <c r="M16" s="39"/>
      <c r="N16" s="39"/>
      <c r="U16" s="49">
        <f t="shared" si="4"/>
        <v>350</v>
      </c>
      <c r="V16" s="49"/>
      <c r="W16" s="42">
        <f t="shared" si="5"/>
        <v>0.73461538461538467</v>
      </c>
      <c r="X16" s="42"/>
    </row>
    <row r="17" spans="1:24" ht="20" customHeight="1" x14ac:dyDescent="0.35">
      <c r="A17" s="70"/>
      <c r="B17" s="34" t="str">
        <f>'1. Basic'!B19</f>
        <v>Dish 8</v>
      </c>
      <c r="C17" s="27">
        <f>'1. Basic'!C19</f>
        <v>3.21</v>
      </c>
      <c r="D17" s="27">
        <f>'1. Basic'!D19</f>
        <v>9</v>
      </c>
      <c r="E17" s="35">
        <f t="shared" si="0"/>
        <v>7.2</v>
      </c>
      <c r="F17" s="35">
        <f t="shared" si="1"/>
        <v>3.99</v>
      </c>
      <c r="G17" s="36">
        <f t="shared" si="2"/>
        <v>0.4458333333333333</v>
      </c>
      <c r="H17" s="36">
        <f t="shared" si="3"/>
        <v>0.5541666666666667</v>
      </c>
      <c r="I17" s="37">
        <f>'2. Sales Volumes'!J18</f>
        <v>133</v>
      </c>
      <c r="J17" s="5">
        <v>1</v>
      </c>
      <c r="K17" s="39"/>
      <c r="L17" s="39"/>
      <c r="M17" s="39"/>
      <c r="N17" s="39"/>
      <c r="U17" s="49">
        <f t="shared" si="4"/>
        <v>133</v>
      </c>
      <c r="V17" s="49"/>
      <c r="W17" s="42">
        <f t="shared" si="5"/>
        <v>0.5541666666666667</v>
      </c>
      <c r="X17" s="42"/>
    </row>
    <row r="18" spans="1:24" ht="20" customHeight="1" x14ac:dyDescent="0.35">
      <c r="A18" s="70"/>
      <c r="B18" s="34" t="str">
        <f>'1. Basic'!B20</f>
        <v>Dish 9</v>
      </c>
      <c r="C18" s="27">
        <f>'1. Basic'!C20</f>
        <v>1.78</v>
      </c>
      <c r="D18" s="27">
        <f>'1. Basic'!D20</f>
        <v>6.5</v>
      </c>
      <c r="E18" s="35">
        <f t="shared" si="0"/>
        <v>5.2</v>
      </c>
      <c r="F18" s="35">
        <f t="shared" si="1"/>
        <v>3.42</v>
      </c>
      <c r="G18" s="36">
        <f t="shared" si="2"/>
        <v>0.34230769230769231</v>
      </c>
      <c r="H18" s="36">
        <f t="shared" si="3"/>
        <v>0.65769230769230769</v>
      </c>
      <c r="I18" s="37">
        <f>'2. Sales Volumes'!J19</f>
        <v>120</v>
      </c>
      <c r="J18" s="5">
        <v>5</v>
      </c>
      <c r="K18" s="39"/>
      <c r="L18" s="39"/>
      <c r="M18" s="39"/>
      <c r="N18" s="39"/>
      <c r="U18" s="49">
        <f t="shared" si="4"/>
        <v>120</v>
      </c>
      <c r="V18" s="49"/>
      <c r="W18" s="42">
        <f t="shared" si="5"/>
        <v>0.65769230769230769</v>
      </c>
      <c r="X18" s="42"/>
    </row>
    <row r="19" spans="1:24" ht="20" customHeight="1" x14ac:dyDescent="0.35">
      <c r="A19" s="70"/>
      <c r="B19" s="34" t="str">
        <f>'1. Basic'!B21</f>
        <v>Dish 10</v>
      </c>
      <c r="C19" s="27">
        <f>'1. Basic'!C21</f>
        <v>1.5</v>
      </c>
      <c r="D19" s="27">
        <f>'1. Basic'!D21</f>
        <v>9</v>
      </c>
      <c r="E19" s="35">
        <f t="shared" si="0"/>
        <v>7.2</v>
      </c>
      <c r="F19" s="35">
        <f t="shared" si="1"/>
        <v>5.7</v>
      </c>
      <c r="G19" s="36">
        <f t="shared" si="2"/>
        <v>0.20833333333333331</v>
      </c>
      <c r="H19" s="36">
        <f t="shared" si="3"/>
        <v>0.79166666666666663</v>
      </c>
      <c r="I19" s="37">
        <f>'2. Sales Volumes'!J20</f>
        <v>287</v>
      </c>
      <c r="J19" s="5">
        <v>3</v>
      </c>
      <c r="K19" s="39"/>
      <c r="L19" s="39"/>
      <c r="M19" s="39"/>
      <c r="N19" s="39"/>
      <c r="U19" s="49">
        <f t="shared" si="4"/>
        <v>287</v>
      </c>
      <c r="V19" s="49"/>
      <c r="W19" s="42">
        <f t="shared" si="5"/>
        <v>0.79166666666666663</v>
      </c>
      <c r="X19" s="42"/>
    </row>
    <row r="20" spans="1:24" ht="20" customHeight="1" x14ac:dyDescent="0.35">
      <c r="A20" s="70"/>
      <c r="B20" s="34" t="str">
        <f>'1. Basic'!B22</f>
        <v>Dish 11</v>
      </c>
      <c r="C20" s="27">
        <f>'1. Basic'!C22</f>
        <v>1.4</v>
      </c>
      <c r="D20" s="27">
        <f>'1. Basic'!D22</f>
        <v>7</v>
      </c>
      <c r="E20" s="35">
        <f t="shared" si="0"/>
        <v>5.6</v>
      </c>
      <c r="F20" s="35">
        <f t="shared" si="1"/>
        <v>4.1999999999999993</v>
      </c>
      <c r="G20" s="36">
        <f t="shared" si="2"/>
        <v>0.25</v>
      </c>
      <c r="H20" s="36">
        <f t="shared" si="3"/>
        <v>0.74999999999999989</v>
      </c>
      <c r="I20" s="37">
        <f>'2. Sales Volumes'!J21</f>
        <v>321</v>
      </c>
      <c r="J20" s="5">
        <v>4</v>
      </c>
      <c r="K20" s="39"/>
      <c r="L20" s="39"/>
      <c r="M20" s="39"/>
      <c r="N20" s="39"/>
      <c r="U20" s="49">
        <f t="shared" si="4"/>
        <v>321</v>
      </c>
      <c r="V20" s="49"/>
      <c r="W20" s="42">
        <f t="shared" si="5"/>
        <v>0.74999999999999989</v>
      </c>
      <c r="X20" s="42"/>
    </row>
    <row r="21" spans="1:24" ht="20" customHeight="1" x14ac:dyDescent="0.35">
      <c r="A21" s="70"/>
      <c r="B21" s="34" t="str">
        <f>'1. Basic'!B23</f>
        <v>Dish 12</v>
      </c>
      <c r="C21" s="27">
        <f>'1. Basic'!C23</f>
        <v>5.43</v>
      </c>
      <c r="D21" s="27">
        <f>'1. Basic'!D23</f>
        <v>14.5</v>
      </c>
      <c r="E21" s="35">
        <f t="shared" si="0"/>
        <v>11.6</v>
      </c>
      <c r="F21" s="35">
        <f t="shared" si="1"/>
        <v>6.17</v>
      </c>
      <c r="G21" s="36">
        <f t="shared" si="2"/>
        <v>0.46810344827586203</v>
      </c>
      <c r="H21" s="36">
        <f t="shared" si="3"/>
        <v>0.53189655172413797</v>
      </c>
      <c r="I21" s="37">
        <f>'2. Sales Volumes'!J22</f>
        <v>265</v>
      </c>
      <c r="J21" s="5">
        <v>2</v>
      </c>
      <c r="K21" s="39"/>
      <c r="L21" s="39"/>
      <c r="M21" s="39"/>
      <c r="N21" s="39"/>
      <c r="U21" s="49">
        <f t="shared" si="4"/>
        <v>265</v>
      </c>
      <c r="V21" s="49"/>
      <c r="W21" s="42">
        <f t="shared" si="5"/>
        <v>0.53189655172413797</v>
      </c>
      <c r="X21" s="42"/>
    </row>
    <row r="22" spans="1:24" ht="20" customHeight="1" x14ac:dyDescent="0.35">
      <c r="A22" s="70"/>
      <c r="B22" s="34" t="str">
        <f>'1. Basic'!B24</f>
        <v>Dish 13</v>
      </c>
      <c r="C22" s="27">
        <f>'1. Basic'!C24</f>
        <v>2.2000000000000002</v>
      </c>
      <c r="D22" s="27">
        <f>'1. Basic'!D24</f>
        <v>7</v>
      </c>
      <c r="E22" s="35">
        <f t="shared" si="0"/>
        <v>5.6</v>
      </c>
      <c r="F22" s="35">
        <f t="shared" si="1"/>
        <v>3.3999999999999995</v>
      </c>
      <c r="G22" s="36">
        <f t="shared" si="2"/>
        <v>0.3928571428571429</v>
      </c>
      <c r="H22" s="36">
        <f t="shared" si="3"/>
        <v>0.6071428571428571</v>
      </c>
      <c r="I22" s="37">
        <f>'2. Sales Volumes'!J23</f>
        <v>404</v>
      </c>
      <c r="J22" s="5">
        <v>2</v>
      </c>
      <c r="K22" s="39"/>
      <c r="L22" s="39"/>
      <c r="M22" s="39"/>
      <c r="N22" s="39"/>
      <c r="U22" s="49">
        <f t="shared" si="4"/>
        <v>404</v>
      </c>
      <c r="V22" s="49"/>
      <c r="W22" s="42">
        <f t="shared" si="5"/>
        <v>0.6071428571428571</v>
      </c>
      <c r="X22" s="42"/>
    </row>
    <row r="23" spans="1:24" ht="20" customHeight="1" x14ac:dyDescent="0.35">
      <c r="A23" s="70"/>
      <c r="B23" s="34" t="str">
        <f>'1. Basic'!B25</f>
        <v>Dish 14</v>
      </c>
      <c r="C23" s="27">
        <f>'1. Basic'!C25</f>
        <v>3.9</v>
      </c>
      <c r="D23" s="27">
        <f>'1. Basic'!D25</f>
        <v>10.5</v>
      </c>
      <c r="E23" s="35">
        <f t="shared" si="0"/>
        <v>8.4</v>
      </c>
      <c r="F23" s="35">
        <f t="shared" si="1"/>
        <v>4.5</v>
      </c>
      <c r="G23" s="36">
        <f t="shared" si="2"/>
        <v>0.46428571428571425</v>
      </c>
      <c r="H23" s="36">
        <f t="shared" si="3"/>
        <v>0.5357142857142857</v>
      </c>
      <c r="I23" s="37">
        <f>'2. Sales Volumes'!J24</f>
        <v>300</v>
      </c>
      <c r="J23" s="5">
        <v>1</v>
      </c>
      <c r="K23" s="39"/>
      <c r="L23" s="39"/>
      <c r="M23" s="39"/>
      <c r="N23" s="39"/>
      <c r="P23" s="18" t="s">
        <v>7</v>
      </c>
      <c r="Q23" s="19">
        <v>0.2</v>
      </c>
      <c r="R23" s="18"/>
      <c r="U23" s="49">
        <f t="shared" si="4"/>
        <v>300</v>
      </c>
      <c r="V23" s="49"/>
      <c r="W23" s="42">
        <f t="shared" si="5"/>
        <v>0.5357142857142857</v>
      </c>
      <c r="X23" s="42"/>
    </row>
    <row r="24" spans="1:24" ht="20" customHeight="1" x14ac:dyDescent="0.35">
      <c r="A24" s="70"/>
      <c r="B24" s="34" t="str">
        <f>'1. Basic'!B26</f>
        <v>Dish 15</v>
      </c>
      <c r="C24" s="27">
        <f>'1. Basic'!C26</f>
        <v>1.87</v>
      </c>
      <c r="D24" s="27">
        <f>'1. Basic'!D26</f>
        <v>7</v>
      </c>
      <c r="E24" s="35">
        <f t="shared" si="0"/>
        <v>5.6</v>
      </c>
      <c r="F24" s="35">
        <f t="shared" si="1"/>
        <v>3.7299999999999995</v>
      </c>
      <c r="G24" s="36">
        <f t="shared" si="2"/>
        <v>0.33392857142857146</v>
      </c>
      <c r="H24" s="36">
        <f t="shared" si="3"/>
        <v>0.66607142857142854</v>
      </c>
      <c r="I24" s="37">
        <f>'2. Sales Volumes'!J25</f>
        <v>198</v>
      </c>
      <c r="J24" s="5">
        <v>5</v>
      </c>
      <c r="K24" s="39"/>
      <c r="L24" s="39"/>
      <c r="M24" s="39"/>
      <c r="N24" s="39"/>
      <c r="U24" s="49">
        <f t="shared" si="4"/>
        <v>198</v>
      </c>
      <c r="V24" s="49"/>
      <c r="W24" s="42">
        <f t="shared" si="5"/>
        <v>0.66607142857142854</v>
      </c>
      <c r="X24" s="42"/>
    </row>
    <row r="25" spans="1:24" ht="20" customHeight="1" x14ac:dyDescent="0.35">
      <c r="A25" s="70"/>
      <c r="B25" s="34" t="str">
        <f>'1. Basic'!B27</f>
        <v>Dish 16</v>
      </c>
      <c r="C25" s="27">
        <f>'1. Basic'!C27</f>
        <v>2.5</v>
      </c>
      <c r="D25" s="27">
        <f>'1. Basic'!D27</f>
        <v>7.5</v>
      </c>
      <c r="E25" s="35">
        <f t="shared" si="0"/>
        <v>6</v>
      </c>
      <c r="F25" s="35">
        <f t="shared" si="1"/>
        <v>3.5</v>
      </c>
      <c r="G25" s="36">
        <f t="shared" si="2"/>
        <v>0.41666666666666669</v>
      </c>
      <c r="H25" s="36">
        <f t="shared" si="3"/>
        <v>0.58333333333333337</v>
      </c>
      <c r="I25" s="37">
        <f>'2. Sales Volumes'!J26</f>
        <v>244</v>
      </c>
      <c r="J25" s="5">
        <v>3</v>
      </c>
      <c r="K25" s="39"/>
      <c r="L25" s="39"/>
      <c r="M25" s="39"/>
      <c r="N25" s="39"/>
      <c r="U25" s="49">
        <f t="shared" si="4"/>
        <v>244</v>
      </c>
      <c r="V25" s="49"/>
      <c r="W25" s="42">
        <f t="shared" si="5"/>
        <v>0.58333333333333337</v>
      </c>
      <c r="X25" s="42"/>
    </row>
    <row r="26" spans="1:24" ht="20" customHeight="1" x14ac:dyDescent="0.35">
      <c r="A26" s="70"/>
      <c r="B26" s="34" t="str">
        <f>'1. Basic'!B28</f>
        <v>Dish 17</v>
      </c>
      <c r="C26" s="27">
        <f>'1. Basic'!C28</f>
        <v>1.64</v>
      </c>
      <c r="D26" s="27">
        <f>'1. Basic'!D28</f>
        <v>7.5</v>
      </c>
      <c r="E26" s="35">
        <f t="shared" si="0"/>
        <v>6</v>
      </c>
      <c r="F26" s="35">
        <f t="shared" si="1"/>
        <v>4.3600000000000003</v>
      </c>
      <c r="G26" s="36">
        <f t="shared" si="2"/>
        <v>0.27333333333333332</v>
      </c>
      <c r="H26" s="36">
        <f t="shared" si="3"/>
        <v>0.72666666666666668</v>
      </c>
      <c r="I26" s="37">
        <f>'2. Sales Volumes'!J27</f>
        <v>277</v>
      </c>
      <c r="J26" s="5">
        <v>4</v>
      </c>
      <c r="K26" s="39"/>
      <c r="L26" s="39"/>
      <c r="M26" s="39"/>
      <c r="N26" s="39"/>
      <c r="U26" s="49">
        <f t="shared" si="4"/>
        <v>277</v>
      </c>
      <c r="V26" s="49"/>
      <c r="W26" s="42">
        <f t="shared" si="5"/>
        <v>0.72666666666666668</v>
      </c>
      <c r="X26" s="42"/>
    </row>
    <row r="27" spans="1:24" ht="20" customHeight="1" x14ac:dyDescent="0.35">
      <c r="A27" s="70"/>
      <c r="B27" s="34" t="str">
        <f>'1. Basic'!B29</f>
        <v>Dish 18</v>
      </c>
      <c r="C27" s="27">
        <f>'1. Basic'!C29</f>
        <v>1.48</v>
      </c>
      <c r="D27" s="27">
        <f>'1. Basic'!D29</f>
        <v>7.5</v>
      </c>
      <c r="E27" s="35">
        <f t="shared" si="0"/>
        <v>6</v>
      </c>
      <c r="F27" s="35">
        <f t="shared" si="1"/>
        <v>4.5199999999999996</v>
      </c>
      <c r="G27" s="36">
        <f t="shared" si="2"/>
        <v>0.24666666666666667</v>
      </c>
      <c r="H27" s="36">
        <f t="shared" si="3"/>
        <v>0.7533333333333333</v>
      </c>
      <c r="I27" s="37">
        <f>'2. Sales Volumes'!J28</f>
        <v>108</v>
      </c>
      <c r="J27" s="5">
        <v>3</v>
      </c>
      <c r="K27" s="39"/>
      <c r="L27" s="39"/>
      <c r="M27" s="39"/>
      <c r="N27" s="39"/>
      <c r="U27" s="49">
        <f t="shared" si="4"/>
        <v>108</v>
      </c>
      <c r="V27" s="49"/>
      <c r="W27" s="42">
        <f t="shared" si="5"/>
        <v>0.7533333333333333</v>
      </c>
      <c r="X27" s="42"/>
    </row>
    <row r="28" spans="1:24" ht="20" customHeight="1" x14ac:dyDescent="0.35">
      <c r="A28" s="70"/>
      <c r="B28" s="34" t="str">
        <f>'1. Basic'!B30</f>
        <v>Dish 19</v>
      </c>
      <c r="C28" s="27">
        <f>'1. Basic'!C30</f>
        <v>6.4</v>
      </c>
      <c r="D28" s="27">
        <f>'1. Basic'!D30</f>
        <v>20</v>
      </c>
      <c r="E28" s="35">
        <f t="shared" si="0"/>
        <v>16</v>
      </c>
      <c r="F28" s="35">
        <f t="shared" si="1"/>
        <v>9.6</v>
      </c>
      <c r="G28" s="36">
        <f t="shared" si="2"/>
        <v>0.4</v>
      </c>
      <c r="H28" s="36">
        <f t="shared" si="3"/>
        <v>0.6</v>
      </c>
      <c r="I28" s="37">
        <f>'2. Sales Volumes'!J29</f>
        <v>388</v>
      </c>
      <c r="J28" s="5">
        <v>5</v>
      </c>
      <c r="K28" s="39"/>
      <c r="L28" s="39"/>
      <c r="M28" s="39"/>
      <c r="N28" s="39"/>
      <c r="U28" s="49">
        <f t="shared" si="4"/>
        <v>388</v>
      </c>
      <c r="V28" s="49"/>
      <c r="W28" s="42">
        <f t="shared" si="5"/>
        <v>0.6</v>
      </c>
      <c r="X28" s="42"/>
    </row>
    <row r="29" spans="1:24" ht="20" customHeight="1" thickBot="1" x14ac:dyDescent="0.4">
      <c r="A29" s="71"/>
      <c r="B29" s="43" t="str">
        <f>'1. Basic'!B31</f>
        <v>Dish 20</v>
      </c>
      <c r="C29" s="29">
        <f>'1. Basic'!C31</f>
        <v>4.54</v>
      </c>
      <c r="D29" s="29">
        <f>'1. Basic'!D31</f>
        <v>20</v>
      </c>
      <c r="E29" s="44">
        <f t="shared" si="0"/>
        <v>16</v>
      </c>
      <c r="F29" s="44">
        <f t="shared" si="1"/>
        <v>11.46</v>
      </c>
      <c r="G29" s="45">
        <f t="shared" si="2"/>
        <v>0.28375</v>
      </c>
      <c r="H29" s="45">
        <f t="shared" si="3"/>
        <v>0.71625000000000005</v>
      </c>
      <c r="I29" s="46">
        <f>'2. Sales Volumes'!J30</f>
        <v>305</v>
      </c>
      <c r="J29" s="6">
        <v>1</v>
      </c>
      <c r="K29" s="39"/>
      <c r="L29" s="39"/>
      <c r="M29" s="39"/>
      <c r="N29" s="39"/>
      <c r="U29" s="49">
        <f t="shared" si="4"/>
        <v>305</v>
      </c>
      <c r="V29" s="49"/>
      <c r="W29" s="42">
        <f t="shared" si="5"/>
        <v>0.71625000000000005</v>
      </c>
      <c r="X29" s="42"/>
    </row>
  </sheetData>
  <mergeCells count="2">
    <mergeCell ref="A10:A29"/>
    <mergeCell ref="H3:K6"/>
  </mergeCells>
  <conditionalFormatting sqref="G1:G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0:J2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0:N29 J30:N1048576 J9:N9 H1:H3 H7:H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328AA12C47484292759F264063FD28" ma:contentTypeVersion="11" ma:contentTypeDescription="Create a new document." ma:contentTypeScope="" ma:versionID="c04adcf37f81b442e59b10ed93824714">
  <xsd:schema xmlns:xsd="http://www.w3.org/2001/XMLSchema" xmlns:xs="http://www.w3.org/2001/XMLSchema" xmlns:p="http://schemas.microsoft.com/office/2006/metadata/properties" xmlns:ns2="03ff3a2e-c44b-43ef-9f30-d3eebec31e43" xmlns:ns3="86225aad-42c9-4612-80a5-7d5279757eee" targetNamespace="http://schemas.microsoft.com/office/2006/metadata/properties" ma:root="true" ma:fieldsID="8c8dc5fc61c2ff8d6d61e60f99ca51b1" ns2:_="" ns3:_="">
    <xsd:import namespace="03ff3a2e-c44b-43ef-9f30-d3eebec31e43"/>
    <xsd:import namespace="86225aad-42c9-4612-80a5-7d5279757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ff3a2e-c44b-43ef-9f30-d3eebec31e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225aad-42c9-4612-80a5-7d5279757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5D8DB4-0FC6-4ADD-8A1A-7E99816EDE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ff3a2e-c44b-43ef-9f30-d3eebec31e43"/>
    <ds:schemaRef ds:uri="86225aad-42c9-4612-80a5-7d5279757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93309-F9D1-4937-8401-589B78E1E8F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C60DC1A-1204-4947-9EFA-9A057AC8616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1. Basic</vt:lpstr>
      <vt:lpstr>2. Sales Volumes</vt:lpstr>
      <vt:lpstr>3. StarDog</vt:lpstr>
      <vt:lpstr>4. Dish Complexity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Hall, Alex</dc:creator>
  <cp:lastModifiedBy>CheongFoo, Olena</cp:lastModifiedBy>
  <dcterms:created xsi:type="dcterms:W3CDTF">2020-06-05T07:32:07Z</dcterms:created>
  <dcterms:modified xsi:type="dcterms:W3CDTF">2024-07-10T13:20:52Z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0x01010083328AA12C47484292759F264063FD28</vt:lpwstr>
  </property>
</Properties>
</file>